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 A1" sheetId="1" r:id="rId1"/>
    <sheet name="Table A2" sheetId="2" r:id="rId2"/>
    <sheet name="Table A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L39" i="3" l="1"/>
  <c r="H39" i="3"/>
  <c r="C39" i="3"/>
  <c r="L38" i="3"/>
  <c r="K38" i="3"/>
  <c r="K39" i="3" s="1"/>
  <c r="J38" i="3"/>
  <c r="J39" i="3" s="1"/>
  <c r="I38" i="3"/>
  <c r="I39" i="3" s="1"/>
  <c r="H38" i="3"/>
  <c r="F38" i="3"/>
  <c r="F39" i="3" s="1"/>
  <c r="E38" i="3"/>
  <c r="E39" i="3" s="1"/>
  <c r="D38" i="3"/>
  <c r="D39" i="3" s="1"/>
  <c r="C38" i="3"/>
  <c r="B38" i="3"/>
  <c r="K36" i="3"/>
  <c r="F36" i="3"/>
  <c r="L35" i="3"/>
  <c r="L36" i="3" s="1"/>
  <c r="K35" i="3"/>
  <c r="J35" i="3"/>
  <c r="I35" i="3"/>
  <c r="J36" i="3" s="1"/>
  <c r="H35" i="3"/>
  <c r="H36" i="3" s="1"/>
  <c r="F35" i="3"/>
  <c r="E35" i="3"/>
  <c r="D35" i="3"/>
  <c r="E36" i="3" s="1"/>
  <c r="C35" i="3"/>
  <c r="C36" i="3" s="1"/>
  <c r="B35" i="3"/>
  <c r="L32" i="3"/>
  <c r="K32" i="3"/>
  <c r="J32" i="3"/>
  <c r="I32" i="3"/>
  <c r="H32" i="3"/>
  <c r="F32" i="3"/>
  <c r="E32" i="3"/>
  <c r="D32" i="3"/>
  <c r="C32" i="3"/>
  <c r="B32" i="3"/>
  <c r="L31" i="3"/>
  <c r="K31" i="3"/>
  <c r="J31" i="3"/>
  <c r="I31" i="3"/>
  <c r="H31" i="3"/>
  <c r="F31" i="3"/>
  <c r="E31" i="3"/>
  <c r="D31" i="3"/>
  <c r="C31" i="3"/>
  <c r="B31" i="3"/>
  <c r="L30" i="3"/>
  <c r="K30" i="3"/>
  <c r="J30" i="3"/>
  <c r="I30" i="3"/>
  <c r="H30" i="3"/>
  <c r="F30" i="3"/>
  <c r="E30" i="3"/>
  <c r="D30" i="3"/>
  <c r="C30" i="3"/>
  <c r="B30" i="3"/>
  <c r="L29" i="3"/>
  <c r="K29" i="3"/>
  <c r="J29" i="3"/>
  <c r="I29" i="3"/>
  <c r="H29" i="3"/>
  <c r="F29" i="3"/>
  <c r="E29" i="3"/>
  <c r="D29" i="3"/>
  <c r="C29" i="3"/>
  <c r="B29" i="3"/>
  <c r="L28" i="3"/>
  <c r="K28" i="3"/>
  <c r="J28" i="3"/>
  <c r="I28" i="3"/>
  <c r="H28" i="3"/>
  <c r="F28" i="3"/>
  <c r="E28" i="3"/>
  <c r="D28" i="3"/>
  <c r="C28" i="3"/>
  <c r="B28" i="3"/>
  <c r="L27" i="3"/>
  <c r="K27" i="3"/>
  <c r="J27" i="3"/>
  <c r="I27" i="3"/>
  <c r="H27" i="3"/>
  <c r="F27" i="3"/>
  <c r="E27" i="3"/>
  <c r="D27" i="3"/>
  <c r="C27" i="3"/>
  <c r="B27" i="3"/>
  <c r="L26" i="3"/>
  <c r="K26" i="3"/>
  <c r="J26" i="3"/>
  <c r="I26" i="3"/>
  <c r="H26" i="3"/>
  <c r="F26" i="3"/>
  <c r="E26" i="3"/>
  <c r="D26" i="3"/>
  <c r="C26" i="3"/>
  <c r="B26" i="3"/>
  <c r="L25" i="3"/>
  <c r="K25" i="3"/>
  <c r="J25" i="3"/>
  <c r="I25" i="3"/>
  <c r="H25" i="3"/>
  <c r="F25" i="3"/>
  <c r="E25" i="3"/>
  <c r="D25" i="3"/>
  <c r="C25" i="3"/>
  <c r="B25" i="3"/>
  <c r="L24" i="3"/>
  <c r="K24" i="3"/>
  <c r="J24" i="3"/>
  <c r="I24" i="3"/>
  <c r="H24" i="3"/>
  <c r="F24" i="3"/>
  <c r="E24" i="3"/>
  <c r="D24" i="3"/>
  <c r="C24" i="3"/>
  <c r="B24" i="3"/>
  <c r="L23" i="3"/>
  <c r="K23" i="3"/>
  <c r="J23" i="3"/>
  <c r="I23" i="3"/>
  <c r="H23" i="3"/>
  <c r="F23" i="3"/>
  <c r="E23" i="3"/>
  <c r="D23" i="3"/>
  <c r="C23" i="3"/>
  <c r="B23" i="3"/>
  <c r="L22" i="3"/>
  <c r="K22" i="3"/>
  <c r="J22" i="3"/>
  <c r="I22" i="3"/>
  <c r="H22" i="3"/>
  <c r="F22" i="3"/>
  <c r="E22" i="3"/>
  <c r="D22" i="3"/>
  <c r="C22" i="3"/>
  <c r="B22" i="3"/>
  <c r="L21" i="3"/>
  <c r="K21" i="3"/>
  <c r="J21" i="3"/>
  <c r="I21" i="3"/>
  <c r="H21" i="3"/>
  <c r="F21" i="3"/>
  <c r="E21" i="3"/>
  <c r="D21" i="3"/>
  <c r="C21" i="3"/>
  <c r="B21" i="3"/>
  <c r="L20" i="3"/>
  <c r="K20" i="3"/>
  <c r="J20" i="3"/>
  <c r="I20" i="3"/>
  <c r="H20" i="3"/>
  <c r="F20" i="3"/>
  <c r="E20" i="3"/>
  <c r="D20" i="3"/>
  <c r="C20" i="3"/>
  <c r="B20" i="3"/>
  <c r="L17" i="3"/>
  <c r="K17" i="3"/>
  <c r="J17" i="3"/>
  <c r="I17" i="3"/>
  <c r="H17" i="3"/>
  <c r="F17" i="3"/>
  <c r="E17" i="3"/>
  <c r="D17" i="3"/>
  <c r="C17" i="3"/>
  <c r="B17" i="3"/>
  <c r="L16" i="3"/>
  <c r="K16" i="3"/>
  <c r="J16" i="3"/>
  <c r="I16" i="3"/>
  <c r="H16" i="3"/>
  <c r="F16" i="3"/>
  <c r="E16" i="3"/>
  <c r="D16" i="3"/>
  <c r="C16" i="3"/>
  <c r="B16" i="3"/>
  <c r="L15" i="3"/>
  <c r="K15" i="3"/>
  <c r="J15" i="3"/>
  <c r="I15" i="3"/>
  <c r="H15" i="3"/>
  <c r="F15" i="3"/>
  <c r="E15" i="3"/>
  <c r="D15" i="3"/>
  <c r="C15" i="3"/>
  <c r="B15" i="3"/>
  <c r="L14" i="3"/>
  <c r="K14" i="3"/>
  <c r="J14" i="3"/>
  <c r="I14" i="3"/>
  <c r="H14" i="3"/>
  <c r="F14" i="3"/>
  <c r="E14" i="3"/>
  <c r="D14" i="3"/>
  <c r="C14" i="3"/>
  <c r="B14" i="3"/>
  <c r="L13" i="3"/>
  <c r="K13" i="3"/>
  <c r="J13" i="3"/>
  <c r="I13" i="3"/>
  <c r="H13" i="3"/>
  <c r="F13" i="3"/>
  <c r="E13" i="3"/>
  <c r="D13" i="3"/>
  <c r="C13" i="3"/>
  <c r="B13" i="3"/>
  <c r="L12" i="3"/>
  <c r="K12" i="3"/>
  <c r="J12" i="3"/>
  <c r="I12" i="3"/>
  <c r="H12" i="3"/>
  <c r="F12" i="3"/>
  <c r="E12" i="3"/>
  <c r="D12" i="3"/>
  <c r="C12" i="3"/>
  <c r="B12" i="3"/>
  <c r="L11" i="3"/>
  <c r="K11" i="3"/>
  <c r="J11" i="3"/>
  <c r="I11" i="3"/>
  <c r="H11" i="3"/>
  <c r="F11" i="3"/>
  <c r="E11" i="3"/>
  <c r="D11" i="3"/>
  <c r="C11" i="3"/>
  <c r="B11" i="3"/>
  <c r="L10" i="3"/>
  <c r="K10" i="3"/>
  <c r="J10" i="3"/>
  <c r="I10" i="3"/>
  <c r="H10" i="3"/>
  <c r="F10" i="3"/>
  <c r="E10" i="3"/>
  <c r="D10" i="3"/>
  <c r="C10" i="3"/>
  <c r="B10" i="3"/>
  <c r="L9" i="3"/>
  <c r="K9" i="3"/>
  <c r="J9" i="3"/>
  <c r="I9" i="3"/>
  <c r="H9" i="3"/>
  <c r="F9" i="3"/>
  <c r="E9" i="3"/>
  <c r="D9" i="3"/>
  <c r="C9" i="3"/>
  <c r="B9" i="3"/>
  <c r="L8" i="3"/>
  <c r="K8" i="3"/>
  <c r="J8" i="3"/>
  <c r="I8" i="3"/>
  <c r="H8" i="3"/>
  <c r="F8" i="3"/>
  <c r="E8" i="3"/>
  <c r="D8" i="3"/>
  <c r="C8" i="3"/>
  <c r="B8" i="3"/>
  <c r="L7" i="3"/>
  <c r="K7" i="3"/>
  <c r="J7" i="3"/>
  <c r="I7" i="3"/>
  <c r="H7" i="3"/>
  <c r="F7" i="3"/>
  <c r="E7" i="3"/>
  <c r="D7" i="3"/>
  <c r="C7" i="3"/>
  <c r="B7" i="3"/>
  <c r="L6" i="3"/>
  <c r="K6" i="3"/>
  <c r="J6" i="3"/>
  <c r="I6" i="3"/>
  <c r="H6" i="3"/>
  <c r="F6" i="3"/>
  <c r="E6" i="3"/>
  <c r="D6" i="3"/>
  <c r="C6" i="3"/>
  <c r="B6" i="3"/>
  <c r="L5" i="3"/>
  <c r="K5" i="3"/>
  <c r="J5" i="3"/>
  <c r="I5" i="3"/>
  <c r="H5" i="3"/>
  <c r="F5" i="3"/>
  <c r="E5" i="3"/>
  <c r="D5" i="3"/>
  <c r="C5" i="3"/>
  <c r="B5" i="3"/>
  <c r="A70" i="2"/>
  <c r="D36" i="3" l="1"/>
  <c r="I36" i="3"/>
</calcChain>
</file>

<file path=xl/sharedStrings.xml><?xml version="1.0" encoding="utf-8"?>
<sst xmlns="http://schemas.openxmlformats.org/spreadsheetml/2006/main" count="277" uniqueCount="101">
  <si>
    <t>Table A2:  Commodity Prices and Price Projections in Constant 1990 Dollars</t>
  </si>
  <si>
    <t>Actual</t>
  </si>
  <si>
    <t>Projections</t>
  </si>
  <si>
    <t>Commodity</t>
  </si>
  <si>
    <t>Unit</t>
  </si>
  <si>
    <t>Energy</t>
  </si>
  <si>
    <t>Coal, Australia</t>
  </si>
  <si>
    <t>$/mt</t>
  </si>
  <si>
    <t>n.a.</t>
  </si>
  <si>
    <t>Crude oil, average</t>
  </si>
  <si>
    <t>$/bbl</t>
  </si>
  <si>
    <t>Natural gas, Europe</t>
  </si>
  <si>
    <t>$/mmbtu</t>
  </si>
  <si>
    <t>Natural gas, US</t>
  </si>
  <si>
    <t>Non-Energy Commodities</t>
  </si>
  <si>
    <t>Agriculture</t>
  </si>
  <si>
    <t>Beverages</t>
  </si>
  <si>
    <t>Cocoa</t>
  </si>
  <si>
    <t>c/kg</t>
  </si>
  <si>
    <t>Coffee, robusta</t>
  </si>
  <si>
    <t xml:space="preserve">Tea, auctions (3) average </t>
  </si>
  <si>
    <t>Food</t>
  </si>
  <si>
    <t>Fats and oils</t>
  </si>
  <si>
    <t>Coconut oil</t>
  </si>
  <si>
    <t>Copra</t>
  </si>
  <si>
    <t>Groundnut oil</t>
  </si>
  <si>
    <t>Palm oil</t>
  </si>
  <si>
    <t>Soybean meal</t>
  </si>
  <si>
    <t>Soybean oil</t>
  </si>
  <si>
    <t>Soybeans</t>
  </si>
  <si>
    <t>Grains</t>
  </si>
  <si>
    <t>Maize</t>
  </si>
  <si>
    <t>Rice, Thailand, 5%</t>
  </si>
  <si>
    <t>Sorghum</t>
  </si>
  <si>
    <t>Wheat, US, HRW</t>
  </si>
  <si>
    <t>Other food</t>
  </si>
  <si>
    <t>Bananas, US</t>
  </si>
  <si>
    <t>Beef, US</t>
  </si>
  <si>
    <t>Oranges</t>
  </si>
  <si>
    <t>Shrimp, Mexico</t>
  </si>
  <si>
    <t>Sugar, world</t>
  </si>
  <si>
    <t>Agricultural raw materials</t>
  </si>
  <si>
    <t>Timber</t>
  </si>
  <si>
    <t>Logs, Cameroon</t>
  </si>
  <si>
    <t>$/cum</t>
  </si>
  <si>
    <t>Logs, Malaysia</t>
  </si>
  <si>
    <t>Sawnwood, Malaysia</t>
  </si>
  <si>
    <t>Other raw materials</t>
  </si>
  <si>
    <t>Cotton</t>
  </si>
  <si>
    <t>Tobacco</t>
  </si>
  <si>
    <t>Fertilizers</t>
  </si>
  <si>
    <t>DAP</t>
  </si>
  <si>
    <t>Phosphate rock</t>
  </si>
  <si>
    <t>Potassium chloride</t>
  </si>
  <si>
    <t>TSP</t>
  </si>
  <si>
    <t>Metals and minerals</t>
  </si>
  <si>
    <t xml:space="preserve">Aluminum </t>
  </si>
  <si>
    <t>Copper</t>
  </si>
  <si>
    <t>Gold</t>
  </si>
  <si>
    <t>$/toz</t>
  </si>
  <si>
    <t>Iron ore</t>
  </si>
  <si>
    <t>c/dmtu</t>
  </si>
  <si>
    <t>Lead</t>
  </si>
  <si>
    <t>Nickel</t>
  </si>
  <si>
    <t>Silver</t>
  </si>
  <si>
    <t>c/toz</t>
  </si>
  <si>
    <t>Tin</t>
  </si>
  <si>
    <t>Zinc</t>
  </si>
  <si>
    <t>n.a. = Not available.</t>
  </si>
  <si>
    <t>Source:  World Bank, Development Prospects Group.</t>
  </si>
  <si>
    <t>Table A1:  Commodity Prices and Price Projections in Current Dollars</t>
  </si>
  <si>
    <t>Table A3. Weighted Indices of Commodity Prices and Inflation</t>
  </si>
  <si>
    <t>Projections a/</t>
  </si>
  <si>
    <t>Index</t>
  </si>
  <si>
    <t>Current dollars</t>
  </si>
  <si>
    <t>Petroleum</t>
  </si>
  <si>
    <t>Non-energy commodities b/</t>
  </si>
  <si>
    <t>Raw materials</t>
  </si>
  <si>
    <t>Other Raw Materials</t>
  </si>
  <si>
    <t>Constant 1990 dollars c/</t>
  </si>
  <si>
    <t>Non-energy commodities</t>
  </si>
  <si>
    <t>Inflation indices, 1990=100 d/</t>
  </si>
  <si>
    <t>MUV index e/</t>
  </si>
  <si>
    <t>% change per annum</t>
  </si>
  <si>
    <t>US GDP deflator</t>
  </si>
  <si>
    <t>b/   The World Bank primary commodity price indices are computed based on 1987-89 export values in US dollars for low- and</t>
  </si>
  <si>
    <t xml:space="preserve">      middle-income economies, rebased to 1990.  Weights for the sub-group indices expressed as ratios to the non-energy index </t>
  </si>
  <si>
    <t xml:space="preserve">      are as follows in percent:  agriculture 69.1, fertilizers 2.7, metals and minerals 28.2; beverages 16.9, food 29.4, raw materials 22.8;</t>
  </si>
  <si>
    <t xml:space="preserve">      fats and oils 10.1, grains 6.9, other food 12.4; timber 9.3 and other raw mterials 13.6.</t>
  </si>
  <si>
    <t>c/   Computed from unrounded data and deflated by the MUV index</t>
  </si>
  <si>
    <t>Source: World Bank, Development Prospects Group. Historical US GDP deflator: US Department of Commerce.</t>
  </si>
  <si>
    <t>Coffee, arabica</t>
  </si>
  <si>
    <t>Rubber, RSS1, Singapore</t>
  </si>
  <si>
    <t>Urea</t>
  </si>
  <si>
    <t>Note: Projections as of January 25, 2005</t>
  </si>
  <si>
    <t>..</t>
  </si>
  <si>
    <t>a/   Commodity price projections as of January 25, 2005.</t>
  </si>
  <si>
    <t>d/   Inflation indices for 2004-2015 are projections as of October 26, 2004.  Growth rates for years 1980, 1990, 2000, 2004, 2010 and 2015</t>
  </si>
  <si>
    <t xml:space="preserve">      refer to compound annual rate of change between adjacent end-point years; all others are annual growth rates from the previous year.</t>
  </si>
  <si>
    <t>e/   Unit value index of global manufacture exports in US dollar terms.</t>
  </si>
  <si>
    <t>January 25,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</si>
</sst>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>
    <font>
      <sz val="11"/>
      <color theme="1"/>
      <name val="Calibri"/>
      <family val="2"/>
      <scheme val="minor"/>
    </font>
    <font>
      <b/>
      <sz val="7.5"/>
      <name val="Arial Narrow"/>
      <family val="2"/>
    </font>
    <font>
      <sz val="8"/>
      <name val="Arial"/>
    </font>
    <font>
      <sz val="7.5"/>
      <name val="Arial Narrow"/>
      <family val="2"/>
    </font>
    <font>
      <sz val="7.5"/>
      <name val="Arial"/>
    </font>
    <font>
      <b/>
      <sz val="8.5"/>
      <name val="Arial Narrow"/>
      <family val="2"/>
    </font>
    <font>
      <sz val="8"/>
      <name val="Arial"/>
      <family val="2"/>
    </font>
    <font>
      <sz val="8.5"/>
      <name val="Arial Narrow"/>
      <family val="2"/>
    </font>
    <font>
      <sz val="8"/>
      <name val="Geneva"/>
    </font>
    <font>
      <sz val="9"/>
      <name val="Arial Narrow"/>
      <family val="2"/>
    </font>
    <font>
      <i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NumberFormat="1" applyFont="1"/>
    <xf numFmtId="0" fontId="3" fillId="0" borderId="0" xfId="0" applyFont="1"/>
    <xf numFmtId="0" fontId="3" fillId="0" borderId="0" xfId="0" applyNumberFormat="1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0" fontId="1" fillId="0" borderId="0" xfId="0" applyNumberFormat="1" applyFont="1" applyAlignment="1">
      <alignment horizontal="left" indent="1"/>
    </xf>
    <xf numFmtId="0" fontId="1" fillId="0" borderId="0" xfId="0" applyNumberFormat="1" applyFont="1" applyAlignment="1">
      <alignment horizontal="left" indent="2"/>
    </xf>
    <xf numFmtId="0" fontId="3" fillId="0" borderId="0" xfId="0" applyNumberFormat="1" applyFont="1" applyAlignment="1">
      <alignment horizontal="left" indent="2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2" fillId="0" borderId="0" xfId="0" applyNumberFormat="1" applyFont="1"/>
    <xf numFmtId="0" fontId="1" fillId="0" borderId="0" xfId="0" applyNumberFormat="1" applyFont="1" applyAlignment="1">
      <alignment horizontal="left" indent="3"/>
    </xf>
    <xf numFmtId="0" fontId="3" fillId="0" borderId="0" xfId="0" applyNumberFormat="1" applyFont="1" applyAlignment="1">
      <alignment horizontal="left" indent="3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4" fillId="0" borderId="0" xfId="0" applyFont="1"/>
    <xf numFmtId="0" fontId="3" fillId="0" borderId="0" xfId="0" applyNumberFormat="1" applyFont="1" applyAlignment="1">
      <alignment horizontal="left" indent="1"/>
    </xf>
    <xf numFmtId="164" fontId="3" fillId="0" borderId="0" xfId="0" applyNumberFormat="1" applyFont="1" applyBorder="1"/>
    <xf numFmtId="0" fontId="3" fillId="0" borderId="1" xfId="0" applyNumberFormat="1" applyFont="1" applyBorder="1" applyAlignment="1">
      <alignment horizontal="left" inden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3" fontId="3" fillId="0" borderId="0" xfId="0" applyNumberFormat="1" applyFont="1" applyBorder="1"/>
    <xf numFmtId="165" fontId="3" fillId="0" borderId="0" xfId="0" applyNumberFormat="1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/>
    <xf numFmtId="164" fontId="7" fillId="0" borderId="0" xfId="0" quotePrefix="1" applyNumberFormat="1" applyFont="1" applyBorder="1" applyAlignment="1"/>
    <xf numFmtId="164" fontId="7" fillId="0" borderId="0" xfId="0" applyNumberFormat="1" applyFont="1" applyAlignment="1"/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wrapText="1" indent="2"/>
    </xf>
    <xf numFmtId="0" fontId="7" fillId="0" borderId="0" xfId="0" applyNumberFormat="1" applyFont="1" applyBorder="1" applyAlignment="1">
      <alignment horizontal="left" indent="3"/>
    </xf>
    <xf numFmtId="164" fontId="7" fillId="0" borderId="0" xfId="0" applyNumberFormat="1" applyFont="1" applyBorder="1" applyAlignment="1"/>
    <xf numFmtId="0" fontId="7" fillId="0" borderId="0" xfId="0" applyNumberFormat="1" applyFont="1" applyBorder="1" applyAlignment="1">
      <alignment horizontal="left" inden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2" fontId="7" fillId="0" borderId="0" xfId="0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Border="1" applyAlignment="1"/>
    <xf numFmtId="0" fontId="7" fillId="0" borderId="0" xfId="0" applyFont="1"/>
    <xf numFmtId="0" fontId="7" fillId="0" borderId="1" xfId="0" applyFont="1" applyBorder="1" applyAlignment="1"/>
    <xf numFmtId="0" fontId="7" fillId="0" borderId="1" xfId="0" applyFont="1" applyBorder="1"/>
    <xf numFmtId="2" fontId="7" fillId="0" borderId="1" xfId="0" applyNumberFormat="1" applyFont="1" applyBorder="1"/>
    <xf numFmtId="0" fontId="9" fillId="0" borderId="0" xfId="0" applyFont="1" applyFill="1" applyBorder="1" applyAlignment="1"/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0" xfId="0" applyNumberFormat="1" applyFont="1" applyBorder="1"/>
    <xf numFmtId="0" fontId="9" fillId="0" borderId="0" xfId="0" applyFont="1" applyAlignment="1" applyProtection="1">
      <alignment horizontal="left"/>
    </xf>
    <xf numFmtId="164" fontId="9" fillId="0" borderId="0" xfId="0" applyNumberFormat="1" applyFont="1"/>
    <xf numFmtId="0" fontId="9" fillId="0" borderId="0" xfId="0" applyFont="1" applyBorder="1"/>
    <xf numFmtId="0" fontId="9" fillId="0" borderId="0" xfId="0" applyFont="1"/>
    <xf numFmtId="0" fontId="9" fillId="0" borderId="0" xfId="0" quotePrefix="1" applyFont="1" applyAlignment="1" applyProtection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 applyBorder="1"/>
    <xf numFmtId="0" fontId="10" fillId="0" borderId="0" xfId="0" applyFont="1" applyAlignment="1">
      <alignment horizontal="left"/>
    </xf>
    <xf numFmtId="0" fontId="9" fillId="0" borderId="0" xfId="0" quotePrefix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CM\_PF\BD%20update\IPI_la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CM\_PF\ARCHIVE\2005\TBA1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Z_Pinksheet\_PRICE\PINK_FIN\_ALL\LATEST\An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A3"/>
      <sheetName val="MUV"/>
      <sheetName val="all_ipi"/>
      <sheetName val="US GDP DFL"/>
      <sheetName val="Archive DFL96"/>
      <sheetName val="Archive DFL92"/>
      <sheetName val="Misc"/>
      <sheetName val="US_GDPDFL"/>
      <sheetName val="Archive GDPDFL"/>
      <sheetName val="IPI_latest"/>
    </sheetNames>
    <sheetDataSet>
      <sheetData sheetId="0" refreshError="1"/>
      <sheetData sheetId="1" refreshError="1"/>
      <sheetData sheetId="2" refreshError="1">
        <row r="53">
          <cell r="E53">
            <v>28.047120676879214</v>
          </cell>
          <cell r="K53">
            <v>33.746782693957577</v>
          </cell>
        </row>
        <row r="63">
          <cell r="E63">
            <v>78.822245134100115</v>
          </cell>
          <cell r="K63">
            <v>66.23728398087998</v>
          </cell>
        </row>
        <row r="73">
          <cell r="E73">
            <v>99.999763513312502</v>
          </cell>
          <cell r="K73">
            <v>100</v>
          </cell>
        </row>
        <row r="83">
          <cell r="E83">
            <v>97.179488154701261</v>
          </cell>
          <cell r="K83">
            <v>122.56403971074883</v>
          </cell>
        </row>
        <row r="87">
          <cell r="E87">
            <v>105.20804417626974</v>
          </cell>
          <cell r="K87">
            <v>132.77357029047675</v>
          </cell>
        </row>
        <row r="88">
          <cell r="E88">
            <v>104.40871800990362</v>
          </cell>
          <cell r="K88">
            <v>135.69458883686724</v>
          </cell>
        </row>
        <row r="89">
          <cell r="E89">
            <v>104.05233403234784</v>
          </cell>
          <cell r="K89">
            <v>137.86570225825713</v>
          </cell>
        </row>
        <row r="90">
          <cell r="E90">
            <v>104.87933945863141</v>
          </cell>
          <cell r="K90">
            <v>140.34728489890577</v>
          </cell>
        </row>
        <row r="93">
          <cell r="E93">
            <v>106.48995659360877</v>
          </cell>
          <cell r="K93">
            <v>149.75638918862771</v>
          </cell>
        </row>
        <row r="98">
          <cell r="E98">
            <v>109.69519804339654</v>
          </cell>
          <cell r="K98">
            <v>168.28164403310782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A1"/>
    </sheetNames>
    <sheetDataSet>
      <sheetData sheetId="0" refreshError="1">
        <row r="70">
          <cell r="A70" t="str">
            <v>Note: Projections as of January 25, 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"/>
      <sheetName val="AnnX"/>
    </sheetNames>
    <sheetDataSet>
      <sheetData sheetId="0" refreshError="1">
        <row r="19">
          <cell r="BV19">
            <v>5.28865434278379</v>
          </cell>
          <cell r="BW19">
            <v>43.845764196975999</v>
          </cell>
          <cell r="BX19">
            <v>45.790144426344902</v>
          </cell>
          <cell r="BY19">
            <v>46.696661886270903</v>
          </cell>
          <cell r="BZ19">
            <v>46.719439267557902</v>
          </cell>
          <cell r="CA19">
            <v>64.354241694736999</v>
          </cell>
          <cell r="CB19">
            <v>32.223795293471099</v>
          </cell>
          <cell r="CD19">
            <v>56.889827270377197</v>
          </cell>
          <cell r="CF19">
            <v>36.415055487952799</v>
          </cell>
          <cell r="CG19">
            <v>31.7884539690316</v>
          </cell>
          <cell r="CH19">
            <v>39.574519425194303</v>
          </cell>
          <cell r="CI19">
            <v>40.366641615272201</v>
          </cell>
          <cell r="CJ19">
            <v>30.385356588239901</v>
          </cell>
          <cell r="CN19">
            <v>18.856318278487386</v>
          </cell>
          <cell r="CO19">
            <v>156.32893195029632</v>
          </cell>
          <cell r="CP19">
            <v>163.26148039892109</v>
          </cell>
          <cell r="CQ19">
            <v>166.49360347625819</v>
          </cell>
          <cell r="CR19">
            <v>166.5748145978896</v>
          </cell>
          <cell r="CS19">
            <v>229.45043962315799</v>
          </cell>
          <cell r="CT19">
            <v>114.89163420626969</v>
          </cell>
          <cell r="CV19">
            <v>202.83660460474508</v>
          </cell>
          <cell r="CX19">
            <v>129.83527224586635</v>
          </cell>
          <cell r="CY19">
            <v>113.33945589372591</v>
          </cell>
          <cell r="CZ19">
            <v>141.10011462894215</v>
          </cell>
          <cell r="DA19">
            <v>143.92436956478264</v>
          </cell>
          <cell r="DB19">
            <v>108.33681267428005</v>
          </cell>
        </row>
        <row r="29">
          <cell r="BV29">
            <v>161.15097565867401</v>
          </cell>
          <cell r="BW29">
            <v>125.496418598367</v>
          </cell>
          <cell r="BX29">
            <v>138.10471087607201</v>
          </cell>
          <cell r="BY29">
            <v>139.267085984603</v>
          </cell>
          <cell r="BZ29">
            <v>134.30308535896799</v>
          </cell>
          <cell r="CA29">
            <v>148.68226559229001</v>
          </cell>
          <cell r="CB29">
            <v>134.341814791708</v>
          </cell>
          <cell r="CD29">
            <v>181.449513046557</v>
          </cell>
          <cell r="CF29">
            <v>104.561890501853</v>
          </cell>
          <cell r="CG29">
            <v>79.015914039923601</v>
          </cell>
          <cell r="CH29">
            <v>122.007004597589</v>
          </cell>
          <cell r="CI29">
            <v>94.205320983783693</v>
          </cell>
          <cell r="CJ29">
            <v>128.90348533556701</v>
          </cell>
          <cell r="CN29">
            <v>204.44859872299782</v>
          </cell>
          <cell r="CO29">
            <v>159.21446843446316</v>
          </cell>
          <cell r="CP29">
            <v>175.2103237368014</v>
          </cell>
          <cell r="CQ29">
            <v>176.68500275229181</v>
          </cell>
          <cell r="CR29">
            <v>170.38728740912981</v>
          </cell>
          <cell r="CS29">
            <v>188.62982821580025</v>
          </cell>
          <cell r="CT29">
            <v>170.43642256466126</v>
          </cell>
          <cell r="CV29">
            <v>230.20089409767172</v>
          </cell>
          <cell r="CX29">
            <v>132.65530602936022</v>
          </cell>
          <cell r="CY29">
            <v>100.24570336139753</v>
          </cell>
          <cell r="CZ29">
            <v>154.7875277975383</v>
          </cell>
          <cell r="DA29">
            <v>119.5161604741306</v>
          </cell>
          <cell r="DB29">
            <v>163.53693696019923</v>
          </cell>
        </row>
        <row r="39">
          <cell r="BV39">
            <v>100</v>
          </cell>
          <cell r="BW39">
            <v>100</v>
          </cell>
          <cell r="BX39">
            <v>100</v>
          </cell>
          <cell r="BY39">
            <v>100</v>
          </cell>
          <cell r="BZ39">
            <v>100</v>
          </cell>
          <cell r="CA39">
            <v>100</v>
          </cell>
          <cell r="CB39">
            <v>100</v>
          </cell>
          <cell r="CD39">
            <v>100</v>
          </cell>
          <cell r="CF39">
            <v>100</v>
          </cell>
          <cell r="CG39">
            <v>100</v>
          </cell>
          <cell r="CH39">
            <v>100</v>
          </cell>
          <cell r="CI39">
            <v>100</v>
          </cell>
          <cell r="CJ39">
            <v>100</v>
          </cell>
          <cell r="CN39">
            <v>100.00023648724677</v>
          </cell>
          <cell r="CO39">
            <v>100.00023648724677</v>
          </cell>
          <cell r="CP39">
            <v>100.00023648724677</v>
          </cell>
          <cell r="CQ39">
            <v>100.00023648724677</v>
          </cell>
          <cell r="CR39">
            <v>100.00023648724677</v>
          </cell>
          <cell r="CS39">
            <v>100.00023648724677</v>
          </cell>
          <cell r="CT39">
            <v>100.00023648724677</v>
          </cell>
          <cell r="CV39">
            <v>100.00023648724677</v>
          </cell>
          <cell r="CX39">
            <v>100.00023648724677</v>
          </cell>
          <cell r="CY39">
            <v>100.00023648724677</v>
          </cell>
          <cell r="CZ39">
            <v>100.00023648724677</v>
          </cell>
          <cell r="DA39">
            <v>100.00023648724677</v>
          </cell>
          <cell r="DB39">
            <v>100.00023648724677</v>
          </cell>
        </row>
        <row r="49">
          <cell r="BV49">
            <v>123.386134690424</v>
          </cell>
          <cell r="BW49">
            <v>86.739640025800497</v>
          </cell>
          <cell r="BX49">
            <v>87.511143471980702</v>
          </cell>
          <cell r="BY49">
            <v>84.499859188804805</v>
          </cell>
          <cell r="BZ49">
            <v>79.477947586168</v>
          </cell>
          <cell r="CA49">
            <v>96.209277438581907</v>
          </cell>
          <cell r="CB49">
            <v>77.728287638988704</v>
          </cell>
          <cell r="CD49">
            <v>88.350151156624804</v>
          </cell>
          <cell r="CF49">
            <v>90.775742371160703</v>
          </cell>
          <cell r="CG49">
            <v>110.98996612909301</v>
          </cell>
          <cell r="CH49">
            <v>76.971633519052901</v>
          </cell>
          <cell r="CI49">
            <v>83.012676256482095</v>
          </cell>
          <cell r="CJ49">
            <v>105.772849040689</v>
          </cell>
          <cell r="CN49">
            <v>126.96726133605895</v>
          </cell>
          <cell r="CO49">
            <v>89.257148471206776</v>
          </cell>
          <cell r="CP49">
            <v>90.051043830021626</v>
          </cell>
          <cell r="CQ49">
            <v>86.952360825659426</v>
          </cell>
          <cell r="CR49">
            <v>81.784694584567106</v>
          </cell>
          <cell r="CS49">
            <v>99.001630143827398</v>
          </cell>
          <cell r="CT49">
            <v>79.984252968334275</v>
          </cell>
          <cell r="CV49">
            <v>90.914402652521773</v>
          </cell>
          <cell r="CX49">
            <v>93.410393587022853</v>
          </cell>
          <cell r="CY49">
            <v>114.2113096463388</v>
          </cell>
          <cell r="CZ49">
            <v>79.205637918694094</v>
          </cell>
          <cell r="DA49">
            <v>85.422014287966988</v>
          </cell>
          <cell r="DB49">
            <v>108.84277232692135</v>
          </cell>
        </row>
        <row r="53">
          <cell r="BV53">
            <v>164.92465886039699</v>
          </cell>
          <cell r="BW53">
            <v>107.442655831154</v>
          </cell>
          <cell r="BX53">
            <v>104.668928928379</v>
          </cell>
          <cell r="BY53">
            <v>109.95472589174599</v>
          </cell>
          <cell r="BZ53">
            <v>100.203500734331</v>
          </cell>
          <cell r="CA53">
            <v>137.11284263280101</v>
          </cell>
          <cell r="CB53">
            <v>93.185265926255099</v>
          </cell>
          <cell r="CD53">
            <v>93.934276480476399</v>
          </cell>
          <cell r="CF53">
            <v>105.78548171659</v>
          </cell>
          <cell r="CG53">
            <v>109.34100942044699</v>
          </cell>
          <cell r="CH53">
            <v>103.357444308946</v>
          </cell>
          <cell r="CI53">
            <v>112.406512691058</v>
          </cell>
          <cell r="CJ53">
            <v>126.636445586656</v>
          </cell>
          <cell r="CN53">
            <v>156.76050263236115</v>
          </cell>
          <cell r="CO53">
            <v>102.12399315316641</v>
          </cell>
          <cell r="CP53">
            <v>99.487572217398622</v>
          </cell>
          <cell r="CQ53">
            <v>104.51170987222562</v>
          </cell>
          <cell r="CR53">
            <v>95.243193159684708</v>
          </cell>
          <cell r="CS53">
            <v>130.3254363355303</v>
          </cell>
          <cell r="CT53">
            <v>88.5723773841179</v>
          </cell>
          <cell r="CV53">
            <v>89.28431016462504</v>
          </cell>
          <cell r="CX53">
            <v>100.54885303195333</v>
          </cell>
          <cell r="CY53">
            <v>103.92837380120166</v>
          </cell>
          <cell r="CZ53">
            <v>98.241009153042356</v>
          </cell>
          <cell r="DA53">
            <v>106.84212749238799</v>
          </cell>
          <cell r="DB53">
            <v>120.36764543829392</v>
          </cell>
        </row>
        <row r="55">
          <cell r="BV55">
            <v>157.348388708969</v>
          </cell>
          <cell r="BW55">
            <v>105.65107804349</v>
          </cell>
          <cell r="BX55">
            <v>100.396524206024</v>
          </cell>
          <cell r="BY55">
            <v>100.794746283134</v>
          </cell>
          <cell r="BZ55">
            <v>93.898964779634994</v>
          </cell>
          <cell r="CA55">
            <v>119.24497049759</v>
          </cell>
          <cell r="CB55">
            <v>89.554322075559597</v>
          </cell>
          <cell r="CD55">
            <v>96.493958413471006</v>
          </cell>
          <cell r="CF55">
            <v>102.767805082995</v>
          </cell>
          <cell r="CG55">
            <v>118.672444177052</v>
          </cell>
          <cell r="CH55">
            <v>91.9066722521233</v>
          </cell>
          <cell r="CI55">
            <v>117.201082795554</v>
          </cell>
          <cell r="CJ55">
            <v>119.715533212244</v>
          </cell>
          <cell r="CN55">
            <v>150.70426273603303</v>
          </cell>
          <cell r="CO55">
            <v>101.18990066851366</v>
          </cell>
          <cell r="CP55">
            <v>96.157223381002481</v>
          </cell>
          <cell r="CQ55">
            <v>96.53863030247453</v>
          </cell>
          <cell r="CR55">
            <v>89.934027128585441</v>
          </cell>
          <cell r="CS55">
            <v>114.20978321587963</v>
          </cell>
          <cell r="CT55">
            <v>85.772839454905466</v>
          </cell>
          <cell r="CV55">
            <v>92.41944566766746</v>
          </cell>
          <cell r="CX55">
            <v>98.428375562706378</v>
          </cell>
          <cell r="CY55">
            <v>113.66143214764442</v>
          </cell>
          <cell r="CZ55">
            <v>88.025860295885977</v>
          </cell>
          <cell r="DA55">
            <v>112.25219984449666</v>
          </cell>
          <cell r="DB55">
            <v>114.66047614997863</v>
          </cell>
        </row>
        <row r="56">
          <cell r="BV56">
            <v>139.865234407972</v>
          </cell>
          <cell r="BW56">
            <v>100.849373255872</v>
          </cell>
          <cell r="BX56">
            <v>98.421184580959107</v>
          </cell>
          <cell r="BY56">
            <v>97.443680209975199</v>
          </cell>
          <cell r="BZ56">
            <v>87.337167711752898</v>
          </cell>
          <cell r="CA56">
            <v>114.80770052622201</v>
          </cell>
          <cell r="CB56">
            <v>88.894098312979395</v>
          </cell>
          <cell r="CD56">
            <v>97.051481339700203</v>
          </cell>
          <cell r="CF56">
            <v>100.694831489172</v>
          </cell>
          <cell r="CG56">
            <v>121.039270742271</v>
          </cell>
          <cell r="CH56">
            <v>86.801799664257999</v>
          </cell>
          <cell r="CI56">
            <v>105.459119604561</v>
          </cell>
          <cell r="CJ56">
            <v>114.907057195779</v>
          </cell>
          <cell r="CN56">
            <v>134.41816150370124</v>
          </cell>
          <cell r="CO56">
            <v>96.921779019891943</v>
          </cell>
          <cell r="CP56">
            <v>94.588156523583493</v>
          </cell>
          <cell r="CQ56">
            <v>93.648721209542359</v>
          </cell>
          <cell r="CR56">
            <v>83.935808383309762</v>
          </cell>
          <cell r="CS56">
            <v>110.33649710397707</v>
          </cell>
          <cell r="CT56">
            <v>85.432104084608</v>
          </cell>
          <cell r="CV56">
            <v>93.271796584138883</v>
          </cell>
          <cell r="CX56">
            <v>96.773255905886685</v>
          </cell>
          <cell r="CY56">
            <v>116.32537786672066</v>
          </cell>
          <cell r="CZ56">
            <v>83.421290326147812</v>
          </cell>
          <cell r="DA56">
            <v>101.35199809335927</v>
          </cell>
          <cell r="DB56">
            <v>110.43198431287149</v>
          </cell>
        </row>
        <row r="57">
          <cell r="BV57">
            <v>131.12365725747401</v>
          </cell>
          <cell r="BW57">
            <v>97.684115050097503</v>
          </cell>
          <cell r="BX57">
            <v>98.4963539259074</v>
          </cell>
          <cell r="BY57">
            <v>96.803555800390996</v>
          </cell>
          <cell r="BZ57">
            <v>88.207389361722704</v>
          </cell>
          <cell r="CA57">
            <v>112.419579788562</v>
          </cell>
          <cell r="CB57">
            <v>88.838080689176493</v>
          </cell>
          <cell r="CD57">
            <v>97.244079658720295</v>
          </cell>
          <cell r="CF57">
            <v>101.605987719756</v>
          </cell>
          <cell r="CG57">
            <v>124.011267586237</v>
          </cell>
          <cell r="CH57">
            <v>86.305626655062994</v>
          </cell>
          <cell r="CI57">
            <v>94.214493811035794</v>
          </cell>
          <cell r="CJ57">
            <v>113.005061180178</v>
          </cell>
          <cell r="CN57">
            <v>125.02334390577889</v>
          </cell>
          <cell r="CO57">
            <v>93.139521620107089</v>
          </cell>
          <cell r="CP57">
            <v>93.913972412801371</v>
          </cell>
          <cell r="CQ57">
            <v>92.299928946991685</v>
          </cell>
          <cell r="CR57">
            <v>84.103685069941932</v>
          </cell>
          <cell r="CS57">
            <v>107.18944300073969</v>
          </cell>
          <cell r="CT57">
            <v>84.705034516562506</v>
          </cell>
          <cell r="CV57">
            <v>92.719958154463058</v>
          </cell>
          <cell r="CX57">
            <v>96.87893558848495</v>
          </cell>
          <cell r="CY57">
            <v>118.24184651272711</v>
          </cell>
          <cell r="CZ57">
            <v>82.290398757808134</v>
          </cell>
          <cell r="DA57">
            <v>89.831318825380052</v>
          </cell>
          <cell r="DB57">
            <v>107.74768582972598</v>
          </cell>
        </row>
        <row r="60">
          <cell r="BV60">
            <v>113.64050295647699</v>
          </cell>
          <cell r="BW60">
            <v>98.009088786467302</v>
          </cell>
          <cell r="BX60">
            <v>101.868010987099</v>
          </cell>
          <cell r="BY60">
            <v>100.008695270319</v>
          </cell>
          <cell r="BZ60">
            <v>93.221090007757695</v>
          </cell>
          <cell r="CA60">
            <v>114.473193888634</v>
          </cell>
          <cell r="CB60">
            <v>91.971557840244103</v>
          </cell>
          <cell r="CD60">
            <v>99.706505845434705</v>
          </cell>
          <cell r="CF60">
            <v>105.864630020169</v>
          </cell>
          <cell r="CG60">
            <v>132.21838027156701</v>
          </cell>
          <cell r="CH60">
            <v>87.867894578432796</v>
          </cell>
          <cell r="CI60">
            <v>87.368597956303006</v>
          </cell>
          <cell r="CJ60">
            <v>110.098581179314</v>
          </cell>
          <cell r="CN60">
            <v>106.71476127101491</v>
          </cell>
          <cell r="CO60">
            <v>92.035992803052309</v>
          </cell>
          <cell r="CP60">
            <v>95.659735664886952</v>
          </cell>
          <cell r="CQ60">
            <v>93.913734655725506</v>
          </cell>
          <cell r="CR60">
            <v>87.539795291223328</v>
          </cell>
          <cell r="CS60">
            <v>107.49670443147158</v>
          </cell>
          <cell r="CT60">
            <v>86.366414995575255</v>
          </cell>
          <cell r="CV60">
            <v>93.629961955885349</v>
          </cell>
          <cell r="CX60">
            <v>99.412783521148228</v>
          </cell>
          <cell r="CY60">
            <v>124.16042272995197</v>
          </cell>
          <cell r="CZ60">
            <v>82.51284664689814</v>
          </cell>
          <cell r="DA60">
            <v>82.043979311328428</v>
          </cell>
          <cell r="DB60">
            <v>103.388699461562</v>
          </cell>
        </row>
        <row r="65">
          <cell r="BV65">
            <v>118.011291531726</v>
          </cell>
          <cell r="BW65">
            <v>103.146617681574</v>
          </cell>
          <cell r="BX65">
            <v>107.705486017292</v>
          </cell>
          <cell r="BY65">
            <v>104.255141234475</v>
          </cell>
          <cell r="BZ65">
            <v>98.783203421571002</v>
          </cell>
          <cell r="CA65">
            <v>119.20139761457401</v>
          </cell>
          <cell r="CB65">
            <v>95.085349111299806</v>
          </cell>
          <cell r="CD65">
            <v>106.000531839281</v>
          </cell>
          <cell r="CF65">
            <v>113.417174264726</v>
          </cell>
          <cell r="CG65">
            <v>146.740762337901</v>
          </cell>
          <cell r="CH65">
            <v>90.660800207849107</v>
          </cell>
          <cell r="CI65">
            <v>91.096643129073598</v>
          </cell>
          <cell r="CJ65">
            <v>112.021973699135</v>
          </cell>
          <cell r="CN65">
            <v>107.58109163998184</v>
          </cell>
          <cell r="CO65">
            <v>94.030203255358671</v>
          </cell>
          <cell r="CP65">
            <v>98.186144825302762</v>
          </cell>
          <cell r="CQ65">
            <v>95.040752096760514</v>
          </cell>
          <cell r="CR65">
            <v>90.052440930451084</v>
          </cell>
          <cell r="CS65">
            <v>108.66601249711651</v>
          </cell>
          <cell r="CT65">
            <v>86.681414325614398</v>
          </cell>
          <cell r="CV65">
            <v>96.63187972671885</v>
          </cell>
          <cell r="CX65">
            <v>103.3930165474126</v>
          </cell>
          <cell r="CY65">
            <v>133.77136370167167</v>
          </cell>
          <cell r="CZ65">
            <v>82.647920624549826</v>
          </cell>
          <cell r="DA65">
            <v>83.045242411645788</v>
          </cell>
          <cell r="DB65">
            <v>102.12112808695414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workbookViewId="0">
      <selection activeCell="A3" sqref="A3"/>
    </sheetView>
  </sheetViews>
  <sheetFormatPr defaultColWidth="8.85546875" defaultRowHeight="11.25"/>
  <cols>
    <col min="1" max="1" width="19.28515625" style="3" customWidth="1"/>
    <col min="2" max="2" width="5.28515625" style="3" customWidth="1"/>
    <col min="3" max="7" width="6.140625" style="3" customWidth="1"/>
    <col min="8" max="8" width="1.7109375" style="3" customWidth="1"/>
    <col min="9" max="13" width="6.140625" style="3" customWidth="1"/>
    <col min="14" max="256" width="8.85546875" style="3"/>
    <col min="257" max="257" width="19.28515625" style="3" customWidth="1"/>
    <col min="258" max="258" width="5.28515625" style="3" customWidth="1"/>
    <col min="259" max="263" width="6.140625" style="3" customWidth="1"/>
    <col min="264" max="264" width="1.7109375" style="3" customWidth="1"/>
    <col min="265" max="269" width="6.140625" style="3" customWidth="1"/>
    <col min="270" max="512" width="8.85546875" style="3"/>
    <col min="513" max="513" width="19.28515625" style="3" customWidth="1"/>
    <col min="514" max="514" width="5.28515625" style="3" customWidth="1"/>
    <col min="515" max="519" width="6.140625" style="3" customWidth="1"/>
    <col min="520" max="520" width="1.7109375" style="3" customWidth="1"/>
    <col min="521" max="525" width="6.140625" style="3" customWidth="1"/>
    <col min="526" max="768" width="8.85546875" style="3"/>
    <col min="769" max="769" width="19.28515625" style="3" customWidth="1"/>
    <col min="770" max="770" width="5.28515625" style="3" customWidth="1"/>
    <col min="771" max="775" width="6.140625" style="3" customWidth="1"/>
    <col min="776" max="776" width="1.7109375" style="3" customWidth="1"/>
    <col min="777" max="781" width="6.140625" style="3" customWidth="1"/>
    <col min="782" max="1024" width="8.85546875" style="3"/>
    <col min="1025" max="1025" width="19.28515625" style="3" customWidth="1"/>
    <col min="1026" max="1026" width="5.28515625" style="3" customWidth="1"/>
    <col min="1027" max="1031" width="6.140625" style="3" customWidth="1"/>
    <col min="1032" max="1032" width="1.7109375" style="3" customWidth="1"/>
    <col min="1033" max="1037" width="6.140625" style="3" customWidth="1"/>
    <col min="1038" max="1280" width="8.85546875" style="3"/>
    <col min="1281" max="1281" width="19.28515625" style="3" customWidth="1"/>
    <col min="1282" max="1282" width="5.28515625" style="3" customWidth="1"/>
    <col min="1283" max="1287" width="6.140625" style="3" customWidth="1"/>
    <col min="1288" max="1288" width="1.7109375" style="3" customWidth="1"/>
    <col min="1289" max="1293" width="6.140625" style="3" customWidth="1"/>
    <col min="1294" max="1536" width="8.85546875" style="3"/>
    <col min="1537" max="1537" width="19.28515625" style="3" customWidth="1"/>
    <col min="1538" max="1538" width="5.28515625" style="3" customWidth="1"/>
    <col min="1539" max="1543" width="6.140625" style="3" customWidth="1"/>
    <col min="1544" max="1544" width="1.7109375" style="3" customWidth="1"/>
    <col min="1545" max="1549" width="6.140625" style="3" customWidth="1"/>
    <col min="1550" max="1792" width="8.85546875" style="3"/>
    <col min="1793" max="1793" width="19.28515625" style="3" customWidth="1"/>
    <col min="1794" max="1794" width="5.28515625" style="3" customWidth="1"/>
    <col min="1795" max="1799" width="6.140625" style="3" customWidth="1"/>
    <col min="1800" max="1800" width="1.7109375" style="3" customWidth="1"/>
    <col min="1801" max="1805" width="6.140625" style="3" customWidth="1"/>
    <col min="1806" max="2048" width="8.85546875" style="3"/>
    <col min="2049" max="2049" width="19.28515625" style="3" customWidth="1"/>
    <col min="2050" max="2050" width="5.28515625" style="3" customWidth="1"/>
    <col min="2051" max="2055" width="6.140625" style="3" customWidth="1"/>
    <col min="2056" max="2056" width="1.7109375" style="3" customWidth="1"/>
    <col min="2057" max="2061" width="6.140625" style="3" customWidth="1"/>
    <col min="2062" max="2304" width="8.85546875" style="3"/>
    <col min="2305" max="2305" width="19.28515625" style="3" customWidth="1"/>
    <col min="2306" max="2306" width="5.28515625" style="3" customWidth="1"/>
    <col min="2307" max="2311" width="6.140625" style="3" customWidth="1"/>
    <col min="2312" max="2312" width="1.7109375" style="3" customWidth="1"/>
    <col min="2313" max="2317" width="6.140625" style="3" customWidth="1"/>
    <col min="2318" max="2560" width="8.85546875" style="3"/>
    <col min="2561" max="2561" width="19.28515625" style="3" customWidth="1"/>
    <col min="2562" max="2562" width="5.28515625" style="3" customWidth="1"/>
    <col min="2563" max="2567" width="6.140625" style="3" customWidth="1"/>
    <col min="2568" max="2568" width="1.7109375" style="3" customWidth="1"/>
    <col min="2569" max="2573" width="6.140625" style="3" customWidth="1"/>
    <col min="2574" max="2816" width="8.85546875" style="3"/>
    <col min="2817" max="2817" width="19.28515625" style="3" customWidth="1"/>
    <col min="2818" max="2818" width="5.28515625" style="3" customWidth="1"/>
    <col min="2819" max="2823" width="6.140625" style="3" customWidth="1"/>
    <col min="2824" max="2824" width="1.7109375" style="3" customWidth="1"/>
    <col min="2825" max="2829" width="6.140625" style="3" customWidth="1"/>
    <col min="2830" max="3072" width="8.85546875" style="3"/>
    <col min="3073" max="3073" width="19.28515625" style="3" customWidth="1"/>
    <col min="3074" max="3074" width="5.28515625" style="3" customWidth="1"/>
    <col min="3075" max="3079" width="6.140625" style="3" customWidth="1"/>
    <col min="3080" max="3080" width="1.7109375" style="3" customWidth="1"/>
    <col min="3081" max="3085" width="6.140625" style="3" customWidth="1"/>
    <col min="3086" max="3328" width="8.85546875" style="3"/>
    <col min="3329" max="3329" width="19.28515625" style="3" customWidth="1"/>
    <col min="3330" max="3330" width="5.28515625" style="3" customWidth="1"/>
    <col min="3331" max="3335" width="6.140625" style="3" customWidth="1"/>
    <col min="3336" max="3336" width="1.7109375" style="3" customWidth="1"/>
    <col min="3337" max="3341" width="6.140625" style="3" customWidth="1"/>
    <col min="3342" max="3584" width="8.85546875" style="3"/>
    <col min="3585" max="3585" width="19.28515625" style="3" customWidth="1"/>
    <col min="3586" max="3586" width="5.28515625" style="3" customWidth="1"/>
    <col min="3587" max="3591" width="6.140625" style="3" customWidth="1"/>
    <col min="3592" max="3592" width="1.7109375" style="3" customWidth="1"/>
    <col min="3593" max="3597" width="6.140625" style="3" customWidth="1"/>
    <col min="3598" max="3840" width="8.85546875" style="3"/>
    <col min="3841" max="3841" width="19.28515625" style="3" customWidth="1"/>
    <col min="3842" max="3842" width="5.28515625" style="3" customWidth="1"/>
    <col min="3843" max="3847" width="6.140625" style="3" customWidth="1"/>
    <col min="3848" max="3848" width="1.7109375" style="3" customWidth="1"/>
    <col min="3849" max="3853" width="6.140625" style="3" customWidth="1"/>
    <col min="3854" max="4096" width="8.85546875" style="3"/>
    <col min="4097" max="4097" width="19.28515625" style="3" customWidth="1"/>
    <col min="4098" max="4098" width="5.28515625" style="3" customWidth="1"/>
    <col min="4099" max="4103" width="6.140625" style="3" customWidth="1"/>
    <col min="4104" max="4104" width="1.7109375" style="3" customWidth="1"/>
    <col min="4105" max="4109" width="6.140625" style="3" customWidth="1"/>
    <col min="4110" max="4352" width="8.85546875" style="3"/>
    <col min="4353" max="4353" width="19.28515625" style="3" customWidth="1"/>
    <col min="4354" max="4354" width="5.28515625" style="3" customWidth="1"/>
    <col min="4355" max="4359" width="6.140625" style="3" customWidth="1"/>
    <col min="4360" max="4360" width="1.7109375" style="3" customWidth="1"/>
    <col min="4361" max="4365" width="6.140625" style="3" customWidth="1"/>
    <col min="4366" max="4608" width="8.85546875" style="3"/>
    <col min="4609" max="4609" width="19.28515625" style="3" customWidth="1"/>
    <col min="4610" max="4610" width="5.28515625" style="3" customWidth="1"/>
    <col min="4611" max="4615" width="6.140625" style="3" customWidth="1"/>
    <col min="4616" max="4616" width="1.7109375" style="3" customWidth="1"/>
    <col min="4617" max="4621" width="6.140625" style="3" customWidth="1"/>
    <col min="4622" max="4864" width="8.85546875" style="3"/>
    <col min="4865" max="4865" width="19.28515625" style="3" customWidth="1"/>
    <col min="4866" max="4866" width="5.28515625" style="3" customWidth="1"/>
    <col min="4867" max="4871" width="6.140625" style="3" customWidth="1"/>
    <col min="4872" max="4872" width="1.7109375" style="3" customWidth="1"/>
    <col min="4873" max="4877" width="6.140625" style="3" customWidth="1"/>
    <col min="4878" max="5120" width="8.85546875" style="3"/>
    <col min="5121" max="5121" width="19.28515625" style="3" customWidth="1"/>
    <col min="5122" max="5122" width="5.28515625" style="3" customWidth="1"/>
    <col min="5123" max="5127" width="6.140625" style="3" customWidth="1"/>
    <col min="5128" max="5128" width="1.7109375" style="3" customWidth="1"/>
    <col min="5129" max="5133" width="6.140625" style="3" customWidth="1"/>
    <col min="5134" max="5376" width="8.85546875" style="3"/>
    <col min="5377" max="5377" width="19.28515625" style="3" customWidth="1"/>
    <col min="5378" max="5378" width="5.28515625" style="3" customWidth="1"/>
    <col min="5379" max="5383" width="6.140625" style="3" customWidth="1"/>
    <col min="5384" max="5384" width="1.7109375" style="3" customWidth="1"/>
    <col min="5385" max="5389" width="6.140625" style="3" customWidth="1"/>
    <col min="5390" max="5632" width="8.85546875" style="3"/>
    <col min="5633" max="5633" width="19.28515625" style="3" customWidth="1"/>
    <col min="5634" max="5634" width="5.28515625" style="3" customWidth="1"/>
    <col min="5635" max="5639" width="6.140625" style="3" customWidth="1"/>
    <col min="5640" max="5640" width="1.7109375" style="3" customWidth="1"/>
    <col min="5641" max="5645" width="6.140625" style="3" customWidth="1"/>
    <col min="5646" max="5888" width="8.85546875" style="3"/>
    <col min="5889" max="5889" width="19.28515625" style="3" customWidth="1"/>
    <col min="5890" max="5890" width="5.28515625" style="3" customWidth="1"/>
    <col min="5891" max="5895" width="6.140625" style="3" customWidth="1"/>
    <col min="5896" max="5896" width="1.7109375" style="3" customWidth="1"/>
    <col min="5897" max="5901" width="6.140625" style="3" customWidth="1"/>
    <col min="5902" max="6144" width="8.85546875" style="3"/>
    <col min="6145" max="6145" width="19.28515625" style="3" customWidth="1"/>
    <col min="6146" max="6146" width="5.28515625" style="3" customWidth="1"/>
    <col min="6147" max="6151" width="6.140625" style="3" customWidth="1"/>
    <col min="6152" max="6152" width="1.7109375" style="3" customWidth="1"/>
    <col min="6153" max="6157" width="6.140625" style="3" customWidth="1"/>
    <col min="6158" max="6400" width="8.85546875" style="3"/>
    <col min="6401" max="6401" width="19.28515625" style="3" customWidth="1"/>
    <col min="6402" max="6402" width="5.28515625" style="3" customWidth="1"/>
    <col min="6403" max="6407" width="6.140625" style="3" customWidth="1"/>
    <col min="6408" max="6408" width="1.7109375" style="3" customWidth="1"/>
    <col min="6409" max="6413" width="6.140625" style="3" customWidth="1"/>
    <col min="6414" max="6656" width="8.85546875" style="3"/>
    <col min="6657" max="6657" width="19.28515625" style="3" customWidth="1"/>
    <col min="6658" max="6658" width="5.28515625" style="3" customWidth="1"/>
    <col min="6659" max="6663" width="6.140625" style="3" customWidth="1"/>
    <col min="6664" max="6664" width="1.7109375" style="3" customWidth="1"/>
    <col min="6665" max="6669" width="6.140625" style="3" customWidth="1"/>
    <col min="6670" max="6912" width="8.85546875" style="3"/>
    <col min="6913" max="6913" width="19.28515625" style="3" customWidth="1"/>
    <col min="6914" max="6914" width="5.28515625" style="3" customWidth="1"/>
    <col min="6915" max="6919" width="6.140625" style="3" customWidth="1"/>
    <col min="6920" max="6920" width="1.7109375" style="3" customWidth="1"/>
    <col min="6921" max="6925" width="6.140625" style="3" customWidth="1"/>
    <col min="6926" max="7168" width="8.85546875" style="3"/>
    <col min="7169" max="7169" width="19.28515625" style="3" customWidth="1"/>
    <col min="7170" max="7170" width="5.28515625" style="3" customWidth="1"/>
    <col min="7171" max="7175" width="6.140625" style="3" customWidth="1"/>
    <col min="7176" max="7176" width="1.7109375" style="3" customWidth="1"/>
    <col min="7177" max="7181" width="6.140625" style="3" customWidth="1"/>
    <col min="7182" max="7424" width="8.85546875" style="3"/>
    <col min="7425" max="7425" width="19.28515625" style="3" customWidth="1"/>
    <col min="7426" max="7426" width="5.28515625" style="3" customWidth="1"/>
    <col min="7427" max="7431" width="6.140625" style="3" customWidth="1"/>
    <col min="7432" max="7432" width="1.7109375" style="3" customWidth="1"/>
    <col min="7433" max="7437" width="6.140625" style="3" customWidth="1"/>
    <col min="7438" max="7680" width="8.85546875" style="3"/>
    <col min="7681" max="7681" width="19.28515625" style="3" customWidth="1"/>
    <col min="7682" max="7682" width="5.28515625" style="3" customWidth="1"/>
    <col min="7683" max="7687" width="6.140625" style="3" customWidth="1"/>
    <col min="7688" max="7688" width="1.7109375" style="3" customWidth="1"/>
    <col min="7689" max="7693" width="6.140625" style="3" customWidth="1"/>
    <col min="7694" max="7936" width="8.85546875" style="3"/>
    <col min="7937" max="7937" width="19.28515625" style="3" customWidth="1"/>
    <col min="7938" max="7938" width="5.28515625" style="3" customWidth="1"/>
    <col min="7939" max="7943" width="6.140625" style="3" customWidth="1"/>
    <col min="7944" max="7944" width="1.7109375" style="3" customWidth="1"/>
    <col min="7945" max="7949" width="6.140625" style="3" customWidth="1"/>
    <col min="7950" max="8192" width="8.85546875" style="3"/>
    <col min="8193" max="8193" width="19.28515625" style="3" customWidth="1"/>
    <col min="8194" max="8194" width="5.28515625" style="3" customWidth="1"/>
    <col min="8195" max="8199" width="6.140625" style="3" customWidth="1"/>
    <col min="8200" max="8200" width="1.7109375" style="3" customWidth="1"/>
    <col min="8201" max="8205" width="6.140625" style="3" customWidth="1"/>
    <col min="8206" max="8448" width="8.85546875" style="3"/>
    <col min="8449" max="8449" width="19.28515625" style="3" customWidth="1"/>
    <col min="8450" max="8450" width="5.28515625" style="3" customWidth="1"/>
    <col min="8451" max="8455" width="6.140625" style="3" customWidth="1"/>
    <col min="8456" max="8456" width="1.7109375" style="3" customWidth="1"/>
    <col min="8457" max="8461" width="6.140625" style="3" customWidth="1"/>
    <col min="8462" max="8704" width="8.85546875" style="3"/>
    <col min="8705" max="8705" width="19.28515625" style="3" customWidth="1"/>
    <col min="8706" max="8706" width="5.28515625" style="3" customWidth="1"/>
    <col min="8707" max="8711" width="6.140625" style="3" customWidth="1"/>
    <col min="8712" max="8712" width="1.7109375" style="3" customWidth="1"/>
    <col min="8713" max="8717" width="6.140625" style="3" customWidth="1"/>
    <col min="8718" max="8960" width="8.85546875" style="3"/>
    <col min="8961" max="8961" width="19.28515625" style="3" customWidth="1"/>
    <col min="8962" max="8962" width="5.28515625" style="3" customWidth="1"/>
    <col min="8963" max="8967" width="6.140625" style="3" customWidth="1"/>
    <col min="8968" max="8968" width="1.7109375" style="3" customWidth="1"/>
    <col min="8969" max="8973" width="6.140625" style="3" customWidth="1"/>
    <col min="8974" max="9216" width="8.85546875" style="3"/>
    <col min="9217" max="9217" width="19.28515625" style="3" customWidth="1"/>
    <col min="9218" max="9218" width="5.28515625" style="3" customWidth="1"/>
    <col min="9219" max="9223" width="6.140625" style="3" customWidth="1"/>
    <col min="9224" max="9224" width="1.7109375" style="3" customWidth="1"/>
    <col min="9225" max="9229" width="6.140625" style="3" customWidth="1"/>
    <col min="9230" max="9472" width="8.85546875" style="3"/>
    <col min="9473" max="9473" width="19.28515625" style="3" customWidth="1"/>
    <col min="9474" max="9474" width="5.28515625" style="3" customWidth="1"/>
    <col min="9475" max="9479" width="6.140625" style="3" customWidth="1"/>
    <col min="9480" max="9480" width="1.7109375" style="3" customWidth="1"/>
    <col min="9481" max="9485" width="6.140625" style="3" customWidth="1"/>
    <col min="9486" max="9728" width="8.85546875" style="3"/>
    <col min="9729" max="9729" width="19.28515625" style="3" customWidth="1"/>
    <col min="9730" max="9730" width="5.28515625" style="3" customWidth="1"/>
    <col min="9731" max="9735" width="6.140625" style="3" customWidth="1"/>
    <col min="9736" max="9736" width="1.7109375" style="3" customWidth="1"/>
    <col min="9737" max="9741" width="6.140625" style="3" customWidth="1"/>
    <col min="9742" max="9984" width="8.85546875" style="3"/>
    <col min="9985" max="9985" width="19.28515625" style="3" customWidth="1"/>
    <col min="9986" max="9986" width="5.28515625" style="3" customWidth="1"/>
    <col min="9987" max="9991" width="6.140625" style="3" customWidth="1"/>
    <col min="9992" max="9992" width="1.7109375" style="3" customWidth="1"/>
    <col min="9993" max="9997" width="6.140625" style="3" customWidth="1"/>
    <col min="9998" max="10240" width="8.85546875" style="3"/>
    <col min="10241" max="10241" width="19.28515625" style="3" customWidth="1"/>
    <col min="10242" max="10242" width="5.28515625" style="3" customWidth="1"/>
    <col min="10243" max="10247" width="6.140625" style="3" customWidth="1"/>
    <col min="10248" max="10248" width="1.7109375" style="3" customWidth="1"/>
    <col min="10249" max="10253" width="6.140625" style="3" customWidth="1"/>
    <col min="10254" max="10496" width="8.85546875" style="3"/>
    <col min="10497" max="10497" width="19.28515625" style="3" customWidth="1"/>
    <col min="10498" max="10498" width="5.28515625" style="3" customWidth="1"/>
    <col min="10499" max="10503" width="6.140625" style="3" customWidth="1"/>
    <col min="10504" max="10504" width="1.7109375" style="3" customWidth="1"/>
    <col min="10505" max="10509" width="6.140625" style="3" customWidth="1"/>
    <col min="10510" max="10752" width="8.85546875" style="3"/>
    <col min="10753" max="10753" width="19.28515625" style="3" customWidth="1"/>
    <col min="10754" max="10754" width="5.28515625" style="3" customWidth="1"/>
    <col min="10755" max="10759" width="6.140625" style="3" customWidth="1"/>
    <col min="10760" max="10760" width="1.7109375" style="3" customWidth="1"/>
    <col min="10761" max="10765" width="6.140625" style="3" customWidth="1"/>
    <col min="10766" max="11008" width="8.85546875" style="3"/>
    <col min="11009" max="11009" width="19.28515625" style="3" customWidth="1"/>
    <col min="11010" max="11010" width="5.28515625" style="3" customWidth="1"/>
    <col min="11011" max="11015" width="6.140625" style="3" customWidth="1"/>
    <col min="11016" max="11016" width="1.7109375" style="3" customWidth="1"/>
    <col min="11017" max="11021" width="6.140625" style="3" customWidth="1"/>
    <col min="11022" max="11264" width="8.85546875" style="3"/>
    <col min="11265" max="11265" width="19.28515625" style="3" customWidth="1"/>
    <col min="11266" max="11266" width="5.28515625" style="3" customWidth="1"/>
    <col min="11267" max="11271" width="6.140625" style="3" customWidth="1"/>
    <col min="11272" max="11272" width="1.7109375" style="3" customWidth="1"/>
    <col min="11273" max="11277" width="6.140625" style="3" customWidth="1"/>
    <col min="11278" max="11520" width="8.85546875" style="3"/>
    <col min="11521" max="11521" width="19.28515625" style="3" customWidth="1"/>
    <col min="11522" max="11522" width="5.28515625" style="3" customWidth="1"/>
    <col min="11523" max="11527" width="6.140625" style="3" customWidth="1"/>
    <col min="11528" max="11528" width="1.7109375" style="3" customWidth="1"/>
    <col min="11529" max="11533" width="6.140625" style="3" customWidth="1"/>
    <col min="11534" max="11776" width="8.85546875" style="3"/>
    <col min="11777" max="11777" width="19.28515625" style="3" customWidth="1"/>
    <col min="11778" max="11778" width="5.28515625" style="3" customWidth="1"/>
    <col min="11779" max="11783" width="6.140625" style="3" customWidth="1"/>
    <col min="11784" max="11784" width="1.7109375" style="3" customWidth="1"/>
    <col min="11785" max="11789" width="6.140625" style="3" customWidth="1"/>
    <col min="11790" max="12032" width="8.85546875" style="3"/>
    <col min="12033" max="12033" width="19.28515625" style="3" customWidth="1"/>
    <col min="12034" max="12034" width="5.28515625" style="3" customWidth="1"/>
    <col min="12035" max="12039" width="6.140625" style="3" customWidth="1"/>
    <col min="12040" max="12040" width="1.7109375" style="3" customWidth="1"/>
    <col min="12041" max="12045" width="6.140625" style="3" customWidth="1"/>
    <col min="12046" max="12288" width="8.85546875" style="3"/>
    <col min="12289" max="12289" width="19.28515625" style="3" customWidth="1"/>
    <col min="12290" max="12290" width="5.28515625" style="3" customWidth="1"/>
    <col min="12291" max="12295" width="6.140625" style="3" customWidth="1"/>
    <col min="12296" max="12296" width="1.7109375" style="3" customWidth="1"/>
    <col min="12297" max="12301" width="6.140625" style="3" customWidth="1"/>
    <col min="12302" max="12544" width="8.85546875" style="3"/>
    <col min="12545" max="12545" width="19.28515625" style="3" customWidth="1"/>
    <col min="12546" max="12546" width="5.28515625" style="3" customWidth="1"/>
    <col min="12547" max="12551" width="6.140625" style="3" customWidth="1"/>
    <col min="12552" max="12552" width="1.7109375" style="3" customWidth="1"/>
    <col min="12553" max="12557" width="6.140625" style="3" customWidth="1"/>
    <col min="12558" max="12800" width="8.85546875" style="3"/>
    <col min="12801" max="12801" width="19.28515625" style="3" customWidth="1"/>
    <col min="12802" max="12802" width="5.28515625" style="3" customWidth="1"/>
    <col min="12803" max="12807" width="6.140625" style="3" customWidth="1"/>
    <col min="12808" max="12808" width="1.7109375" style="3" customWidth="1"/>
    <col min="12809" max="12813" width="6.140625" style="3" customWidth="1"/>
    <col min="12814" max="13056" width="8.85546875" style="3"/>
    <col min="13057" max="13057" width="19.28515625" style="3" customWidth="1"/>
    <col min="13058" max="13058" width="5.28515625" style="3" customWidth="1"/>
    <col min="13059" max="13063" width="6.140625" style="3" customWidth="1"/>
    <col min="13064" max="13064" width="1.7109375" style="3" customWidth="1"/>
    <col min="13065" max="13069" width="6.140625" style="3" customWidth="1"/>
    <col min="13070" max="13312" width="8.85546875" style="3"/>
    <col min="13313" max="13313" width="19.28515625" style="3" customWidth="1"/>
    <col min="13314" max="13314" width="5.28515625" style="3" customWidth="1"/>
    <col min="13315" max="13319" width="6.140625" style="3" customWidth="1"/>
    <col min="13320" max="13320" width="1.7109375" style="3" customWidth="1"/>
    <col min="13321" max="13325" width="6.140625" style="3" customWidth="1"/>
    <col min="13326" max="13568" width="8.85546875" style="3"/>
    <col min="13569" max="13569" width="19.28515625" style="3" customWidth="1"/>
    <col min="13570" max="13570" width="5.28515625" style="3" customWidth="1"/>
    <col min="13571" max="13575" width="6.140625" style="3" customWidth="1"/>
    <col min="13576" max="13576" width="1.7109375" style="3" customWidth="1"/>
    <col min="13577" max="13581" width="6.140625" style="3" customWidth="1"/>
    <col min="13582" max="13824" width="8.85546875" style="3"/>
    <col min="13825" max="13825" width="19.28515625" style="3" customWidth="1"/>
    <col min="13826" max="13826" width="5.28515625" style="3" customWidth="1"/>
    <col min="13827" max="13831" width="6.140625" style="3" customWidth="1"/>
    <col min="13832" max="13832" width="1.7109375" style="3" customWidth="1"/>
    <col min="13833" max="13837" width="6.140625" style="3" customWidth="1"/>
    <col min="13838" max="14080" width="8.85546875" style="3"/>
    <col min="14081" max="14081" width="19.28515625" style="3" customWidth="1"/>
    <col min="14082" max="14082" width="5.28515625" style="3" customWidth="1"/>
    <col min="14083" max="14087" width="6.140625" style="3" customWidth="1"/>
    <col min="14088" max="14088" width="1.7109375" style="3" customWidth="1"/>
    <col min="14089" max="14093" width="6.140625" style="3" customWidth="1"/>
    <col min="14094" max="14336" width="8.85546875" style="3"/>
    <col min="14337" max="14337" width="19.28515625" style="3" customWidth="1"/>
    <col min="14338" max="14338" width="5.28515625" style="3" customWidth="1"/>
    <col min="14339" max="14343" width="6.140625" style="3" customWidth="1"/>
    <col min="14344" max="14344" width="1.7109375" style="3" customWidth="1"/>
    <col min="14345" max="14349" width="6.140625" style="3" customWidth="1"/>
    <col min="14350" max="14592" width="8.85546875" style="3"/>
    <col min="14593" max="14593" width="19.28515625" style="3" customWidth="1"/>
    <col min="14594" max="14594" width="5.28515625" style="3" customWidth="1"/>
    <col min="14595" max="14599" width="6.140625" style="3" customWidth="1"/>
    <col min="14600" max="14600" width="1.7109375" style="3" customWidth="1"/>
    <col min="14601" max="14605" width="6.140625" style="3" customWidth="1"/>
    <col min="14606" max="14848" width="8.85546875" style="3"/>
    <col min="14849" max="14849" width="19.28515625" style="3" customWidth="1"/>
    <col min="14850" max="14850" width="5.28515625" style="3" customWidth="1"/>
    <col min="14851" max="14855" width="6.140625" style="3" customWidth="1"/>
    <col min="14856" max="14856" width="1.7109375" style="3" customWidth="1"/>
    <col min="14857" max="14861" width="6.140625" style="3" customWidth="1"/>
    <col min="14862" max="15104" width="8.85546875" style="3"/>
    <col min="15105" max="15105" width="19.28515625" style="3" customWidth="1"/>
    <col min="15106" max="15106" width="5.28515625" style="3" customWidth="1"/>
    <col min="15107" max="15111" width="6.140625" style="3" customWidth="1"/>
    <col min="15112" max="15112" width="1.7109375" style="3" customWidth="1"/>
    <col min="15113" max="15117" width="6.140625" style="3" customWidth="1"/>
    <col min="15118" max="15360" width="8.85546875" style="3"/>
    <col min="15361" max="15361" width="19.28515625" style="3" customWidth="1"/>
    <col min="15362" max="15362" width="5.28515625" style="3" customWidth="1"/>
    <col min="15363" max="15367" width="6.140625" style="3" customWidth="1"/>
    <col min="15368" max="15368" width="1.7109375" style="3" customWidth="1"/>
    <col min="15369" max="15373" width="6.140625" style="3" customWidth="1"/>
    <col min="15374" max="15616" width="8.85546875" style="3"/>
    <col min="15617" max="15617" width="19.28515625" style="3" customWidth="1"/>
    <col min="15618" max="15618" width="5.28515625" style="3" customWidth="1"/>
    <col min="15619" max="15623" width="6.140625" style="3" customWidth="1"/>
    <col min="15624" max="15624" width="1.7109375" style="3" customWidth="1"/>
    <col min="15625" max="15629" width="6.140625" style="3" customWidth="1"/>
    <col min="15630" max="15872" width="8.85546875" style="3"/>
    <col min="15873" max="15873" width="19.28515625" style="3" customWidth="1"/>
    <col min="15874" max="15874" width="5.28515625" style="3" customWidth="1"/>
    <col min="15875" max="15879" width="6.140625" style="3" customWidth="1"/>
    <col min="15880" max="15880" width="1.7109375" style="3" customWidth="1"/>
    <col min="15881" max="15885" width="6.140625" style="3" customWidth="1"/>
    <col min="15886" max="16128" width="8.85546875" style="3"/>
    <col min="16129" max="16129" width="19.28515625" style="3" customWidth="1"/>
    <col min="16130" max="16130" width="5.28515625" style="3" customWidth="1"/>
    <col min="16131" max="16135" width="6.140625" style="3" customWidth="1"/>
    <col min="16136" max="16136" width="1.7109375" style="3" customWidth="1"/>
    <col min="16137" max="16141" width="6.140625" style="3" customWidth="1"/>
    <col min="16142" max="16384" width="8.85546875" style="3"/>
  </cols>
  <sheetData>
    <row r="1" spans="1:15" ht="12.6" customHeight="1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2" customHeight="1">
      <c r="A2" s="4"/>
      <c r="B2" s="5"/>
      <c r="C2" s="6" t="s">
        <v>1</v>
      </c>
      <c r="D2" s="6"/>
      <c r="E2" s="6"/>
      <c r="F2" s="6"/>
      <c r="G2" s="6"/>
      <c r="H2" s="4"/>
      <c r="I2" s="6" t="s">
        <v>2</v>
      </c>
      <c r="J2" s="7"/>
      <c r="K2" s="7"/>
      <c r="L2" s="7"/>
      <c r="M2" s="7"/>
    </row>
    <row r="3" spans="1:15" ht="12.6" customHeight="1">
      <c r="A3" s="2" t="s">
        <v>3</v>
      </c>
      <c r="B3" s="2" t="s">
        <v>4</v>
      </c>
      <c r="C3" s="2">
        <v>1970</v>
      </c>
      <c r="D3" s="2">
        <v>1980</v>
      </c>
      <c r="E3" s="2">
        <v>1990</v>
      </c>
      <c r="F3" s="2">
        <v>2000</v>
      </c>
      <c r="G3" s="2">
        <v>2004</v>
      </c>
      <c r="H3" s="2"/>
      <c r="I3" s="2">
        <v>2005</v>
      </c>
      <c r="J3" s="2">
        <v>2006</v>
      </c>
      <c r="K3" s="2">
        <v>2007</v>
      </c>
      <c r="L3" s="2">
        <v>2010</v>
      </c>
      <c r="M3" s="2">
        <v>2015</v>
      </c>
    </row>
    <row r="4" spans="1:15" ht="9.75" customHeight="1">
      <c r="A4" s="8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9.75" customHeight="1">
      <c r="A5" s="10" t="s">
        <v>6</v>
      </c>
      <c r="B5" s="9" t="s">
        <v>7</v>
      </c>
      <c r="C5" s="11" t="s">
        <v>8</v>
      </c>
      <c r="D5" s="11">
        <v>34.159999999999997</v>
      </c>
      <c r="E5" s="12">
        <v>39.67</v>
      </c>
      <c r="F5" s="12">
        <v>26.25</v>
      </c>
      <c r="G5" s="12">
        <v>54.7</v>
      </c>
      <c r="H5" s="12"/>
      <c r="I5" s="12">
        <v>50</v>
      </c>
      <c r="J5" s="12">
        <v>44</v>
      </c>
      <c r="K5" s="12">
        <v>38</v>
      </c>
      <c r="L5" s="12">
        <v>32</v>
      </c>
      <c r="M5" s="12">
        <v>33.25</v>
      </c>
    </row>
    <row r="6" spans="1:15" ht="9.75" customHeight="1">
      <c r="A6" s="10" t="s">
        <v>9</v>
      </c>
      <c r="B6" s="9" t="s">
        <v>10</v>
      </c>
      <c r="C6" s="11">
        <v>1.21</v>
      </c>
      <c r="D6" s="12">
        <v>36.869999999999997</v>
      </c>
      <c r="E6" s="12">
        <v>22.88</v>
      </c>
      <c r="F6" s="12">
        <v>28.23</v>
      </c>
      <c r="G6" s="12">
        <v>37.729999999999997</v>
      </c>
      <c r="H6" s="12"/>
      <c r="I6" s="12">
        <v>36</v>
      </c>
      <c r="J6" s="12">
        <v>32</v>
      </c>
      <c r="K6" s="12">
        <v>30</v>
      </c>
      <c r="L6" s="12">
        <v>26</v>
      </c>
      <c r="M6" s="12">
        <v>27</v>
      </c>
    </row>
    <row r="7" spans="1:15" ht="9.75" customHeight="1">
      <c r="A7" s="10" t="s">
        <v>11</v>
      </c>
      <c r="B7" s="9" t="s">
        <v>12</v>
      </c>
      <c r="C7" s="11" t="s">
        <v>8</v>
      </c>
      <c r="D7" s="12">
        <v>3.4</v>
      </c>
      <c r="E7" s="12">
        <v>2.5499999999999998</v>
      </c>
      <c r="F7" s="12">
        <v>3.86</v>
      </c>
      <c r="G7" s="12">
        <v>4.28</v>
      </c>
      <c r="H7" s="12"/>
      <c r="I7" s="12">
        <v>4.5</v>
      </c>
      <c r="J7" s="12">
        <v>3.9</v>
      </c>
      <c r="K7" s="12">
        <v>3.8</v>
      </c>
      <c r="L7" s="12">
        <v>3.75</v>
      </c>
      <c r="M7" s="12">
        <v>3.95</v>
      </c>
    </row>
    <row r="8" spans="1:15" ht="9.75" customHeight="1">
      <c r="A8" s="10" t="s">
        <v>13</v>
      </c>
      <c r="B8" s="9" t="s">
        <v>12</v>
      </c>
      <c r="C8" s="12">
        <v>0.17</v>
      </c>
      <c r="D8" s="12">
        <v>1.55</v>
      </c>
      <c r="E8" s="12">
        <v>1.7</v>
      </c>
      <c r="F8" s="12">
        <v>4.3099999999999996</v>
      </c>
      <c r="G8" s="12">
        <v>5.89</v>
      </c>
      <c r="H8" s="12"/>
      <c r="I8" s="12">
        <v>5.5</v>
      </c>
      <c r="J8" s="12">
        <v>4.75</v>
      </c>
      <c r="K8" s="12">
        <v>4.5</v>
      </c>
      <c r="L8" s="12">
        <v>4.0999999999999996</v>
      </c>
      <c r="M8" s="12">
        <v>4.25</v>
      </c>
    </row>
    <row r="9" spans="1:15" ht="9.7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ht="9.75" customHeight="1">
      <c r="A10" s="8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5" ht="9.75" customHeight="1">
      <c r="A11" s="13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5" ht="9.75" customHeight="1">
      <c r="A12" s="14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5" ht="9.75" customHeight="1">
      <c r="A13" s="15" t="s">
        <v>17</v>
      </c>
      <c r="B13" s="9" t="s">
        <v>18</v>
      </c>
      <c r="C13" s="17">
        <v>67.5</v>
      </c>
      <c r="D13" s="17">
        <v>260.35000000000002</v>
      </c>
      <c r="E13" s="17">
        <v>126.67</v>
      </c>
      <c r="F13" s="17">
        <v>90.58</v>
      </c>
      <c r="G13" s="17">
        <v>154.97999999999999</v>
      </c>
      <c r="H13" s="17"/>
      <c r="I13" s="17">
        <v>162</v>
      </c>
      <c r="J13" s="17">
        <v>162</v>
      </c>
      <c r="K13" s="17">
        <v>161.6</v>
      </c>
      <c r="L13" s="17">
        <v>160</v>
      </c>
      <c r="M13" s="17">
        <v>150</v>
      </c>
      <c r="N13" s="18"/>
      <c r="O13" s="18"/>
    </row>
    <row r="14" spans="1:15" ht="9.75" customHeight="1">
      <c r="A14" s="15" t="s">
        <v>91</v>
      </c>
      <c r="B14" s="9" t="s">
        <v>18</v>
      </c>
      <c r="C14" s="17">
        <v>114.66</v>
      </c>
      <c r="D14" s="17">
        <v>346.63</v>
      </c>
      <c r="E14" s="17">
        <v>197.22</v>
      </c>
      <c r="F14" s="17">
        <v>191.97</v>
      </c>
      <c r="G14" s="17">
        <v>177.34</v>
      </c>
      <c r="H14" s="17"/>
      <c r="I14" s="17">
        <v>176.37</v>
      </c>
      <c r="J14" s="17">
        <v>178.52</v>
      </c>
      <c r="K14" s="17">
        <v>180.7</v>
      </c>
      <c r="L14" s="17">
        <v>187.39</v>
      </c>
      <c r="M14" s="17">
        <v>209.44</v>
      </c>
      <c r="N14" s="18"/>
      <c r="O14" s="18"/>
    </row>
    <row r="15" spans="1:15" ht="9.75" customHeight="1">
      <c r="A15" s="15" t="s">
        <v>19</v>
      </c>
      <c r="B15" s="9" t="s">
        <v>18</v>
      </c>
      <c r="C15" s="17">
        <v>91.36</v>
      </c>
      <c r="D15" s="17">
        <v>324.32</v>
      </c>
      <c r="E15" s="17">
        <v>118.17</v>
      </c>
      <c r="F15" s="17">
        <v>91.3</v>
      </c>
      <c r="G15" s="17">
        <v>79.31</v>
      </c>
      <c r="H15" s="17"/>
      <c r="I15" s="17">
        <v>88.18</v>
      </c>
      <c r="J15" s="17">
        <v>91.27</v>
      </c>
      <c r="K15" s="17">
        <v>94.46</v>
      </c>
      <c r="L15" s="17">
        <v>104.72</v>
      </c>
      <c r="M15" s="17">
        <v>125</v>
      </c>
      <c r="N15" s="18"/>
      <c r="O15" s="18"/>
    </row>
    <row r="16" spans="1:15" ht="9.75" customHeight="1">
      <c r="A16" s="15" t="s">
        <v>20</v>
      </c>
      <c r="B16" s="9" t="s">
        <v>18</v>
      </c>
      <c r="C16" s="17">
        <v>83.5</v>
      </c>
      <c r="D16" s="17">
        <v>165.93</v>
      </c>
      <c r="E16" s="17">
        <v>205.75</v>
      </c>
      <c r="F16" s="17">
        <v>187.62</v>
      </c>
      <c r="G16" s="17">
        <v>168.51</v>
      </c>
      <c r="H16" s="17"/>
      <c r="I16" s="16">
        <v>180</v>
      </c>
      <c r="J16" s="16">
        <v>175</v>
      </c>
      <c r="K16" s="16">
        <v>165</v>
      </c>
      <c r="L16" s="16">
        <v>165</v>
      </c>
      <c r="M16" s="16">
        <v>170</v>
      </c>
      <c r="N16" s="18"/>
      <c r="O16" s="18"/>
    </row>
    <row r="17" spans="1:15" ht="9.75" customHeight="1">
      <c r="A17" s="15"/>
      <c r="B17" s="9"/>
      <c r="C17" s="17"/>
      <c r="D17" s="9"/>
      <c r="E17" s="9"/>
      <c r="F17" s="9"/>
      <c r="G17" s="9"/>
      <c r="H17" s="17"/>
      <c r="I17" s="9"/>
      <c r="J17" s="9"/>
      <c r="K17" s="9"/>
      <c r="L17" s="9"/>
      <c r="M17" s="9"/>
      <c r="N17" s="18"/>
      <c r="O17" s="18"/>
    </row>
    <row r="18" spans="1:15" ht="9.75" customHeight="1">
      <c r="A18" s="14" t="s">
        <v>21</v>
      </c>
      <c r="B18" s="9"/>
      <c r="C18" s="22"/>
      <c r="D18" s="17"/>
      <c r="E18" s="17"/>
      <c r="F18" s="17"/>
      <c r="G18" s="9"/>
      <c r="H18" s="17"/>
      <c r="I18" s="9"/>
      <c r="J18" s="9"/>
      <c r="K18" s="9"/>
      <c r="L18" s="9"/>
      <c r="M18" s="9"/>
      <c r="N18" s="18"/>
      <c r="O18" s="18"/>
    </row>
    <row r="19" spans="1:15" ht="9.75" customHeight="1">
      <c r="A19" s="19" t="s">
        <v>22</v>
      </c>
      <c r="B19" s="9"/>
      <c r="C19" s="17"/>
      <c r="D19" s="17"/>
      <c r="E19" s="17"/>
      <c r="F19" s="17"/>
      <c r="G19" s="9"/>
      <c r="H19" s="17"/>
      <c r="I19" s="9"/>
      <c r="J19" s="9"/>
      <c r="K19" s="9"/>
      <c r="L19" s="9"/>
      <c r="M19" s="9"/>
      <c r="N19" s="18"/>
      <c r="O19" s="18"/>
    </row>
    <row r="20" spans="1:15" ht="9.75" customHeight="1">
      <c r="A20" s="20" t="s">
        <v>23</v>
      </c>
      <c r="B20" s="9" t="s">
        <v>7</v>
      </c>
      <c r="C20" s="17">
        <v>397.18</v>
      </c>
      <c r="D20" s="17">
        <v>673.83</v>
      </c>
      <c r="E20" s="17">
        <v>336.5</v>
      </c>
      <c r="F20" s="17">
        <v>450.33</v>
      </c>
      <c r="G20" s="17">
        <v>660.42</v>
      </c>
      <c r="H20" s="17"/>
      <c r="I20" s="17">
        <v>600</v>
      </c>
      <c r="J20" s="17">
        <v>578.52</v>
      </c>
      <c r="K20" s="17">
        <v>557.79999999999995</v>
      </c>
      <c r="L20" s="17">
        <v>500</v>
      </c>
      <c r="M20" s="17">
        <v>530</v>
      </c>
      <c r="N20" s="18"/>
      <c r="O20" s="18"/>
    </row>
    <row r="21" spans="1:15" ht="9.75" customHeight="1">
      <c r="A21" s="20" t="s">
        <v>24</v>
      </c>
      <c r="B21" s="9" t="s">
        <v>7</v>
      </c>
      <c r="C21" s="17">
        <v>224.84</v>
      </c>
      <c r="D21" s="17">
        <v>452.73</v>
      </c>
      <c r="E21" s="17">
        <v>230.67</v>
      </c>
      <c r="F21" s="17">
        <v>304.75</v>
      </c>
      <c r="G21" s="17">
        <v>450</v>
      </c>
      <c r="H21" s="17"/>
      <c r="I21" s="17">
        <v>420</v>
      </c>
      <c r="J21" s="17">
        <v>425.84</v>
      </c>
      <c r="K21" s="17">
        <v>431.75</v>
      </c>
      <c r="L21" s="17">
        <v>450</v>
      </c>
      <c r="M21" s="17">
        <v>475</v>
      </c>
      <c r="N21" s="18"/>
      <c r="O21" s="18"/>
    </row>
    <row r="22" spans="1:15" ht="9.75" customHeight="1">
      <c r="A22" s="20" t="s">
        <v>25</v>
      </c>
      <c r="B22" s="9" t="s">
        <v>7</v>
      </c>
      <c r="C22" s="17">
        <v>378.55</v>
      </c>
      <c r="D22" s="17">
        <v>858.75</v>
      </c>
      <c r="E22" s="17">
        <v>963.67</v>
      </c>
      <c r="F22" s="17">
        <v>713.67</v>
      </c>
      <c r="G22" s="17">
        <v>1159.5</v>
      </c>
      <c r="H22" s="17"/>
      <c r="I22" s="17">
        <v>950</v>
      </c>
      <c r="J22" s="17">
        <v>916.75</v>
      </c>
      <c r="K22" s="17">
        <v>884.67</v>
      </c>
      <c r="L22" s="17">
        <v>795</v>
      </c>
      <c r="M22" s="17">
        <v>796</v>
      </c>
      <c r="N22" s="18"/>
      <c r="O22" s="18"/>
    </row>
    <row r="23" spans="1:15" ht="9.75" customHeight="1">
      <c r="A23" s="20" t="s">
        <v>26</v>
      </c>
      <c r="B23" s="9" t="s">
        <v>7</v>
      </c>
      <c r="C23" s="17">
        <v>260.05</v>
      </c>
      <c r="D23" s="17">
        <v>583.69000000000005</v>
      </c>
      <c r="E23" s="17">
        <v>289.75</v>
      </c>
      <c r="F23" s="17">
        <v>310.25</v>
      </c>
      <c r="G23" s="17">
        <v>471.33</v>
      </c>
      <c r="H23" s="17"/>
      <c r="I23" s="17">
        <v>450</v>
      </c>
      <c r="J23" s="17">
        <v>444</v>
      </c>
      <c r="K23" s="17">
        <v>438</v>
      </c>
      <c r="L23" s="17">
        <v>420</v>
      </c>
      <c r="M23" s="17">
        <v>445</v>
      </c>
      <c r="N23" s="18"/>
      <c r="O23" s="18"/>
    </row>
    <row r="24" spans="1:15" ht="9.75" customHeight="1">
      <c r="A24" s="20" t="s">
        <v>27</v>
      </c>
      <c r="B24" s="9" t="s">
        <v>7</v>
      </c>
      <c r="C24" s="17">
        <v>102.58</v>
      </c>
      <c r="D24" s="17">
        <v>262.42</v>
      </c>
      <c r="E24" s="17">
        <v>200.17</v>
      </c>
      <c r="F24" s="17">
        <v>189.17</v>
      </c>
      <c r="G24" s="17">
        <v>241.17</v>
      </c>
      <c r="H24" s="17"/>
      <c r="I24" s="17">
        <v>200</v>
      </c>
      <c r="J24" s="17">
        <v>190</v>
      </c>
      <c r="K24" s="17">
        <v>190</v>
      </c>
      <c r="L24" s="17">
        <v>215</v>
      </c>
      <c r="M24" s="17">
        <v>220</v>
      </c>
      <c r="N24" s="18"/>
      <c r="O24" s="18"/>
    </row>
    <row r="25" spans="1:15" ht="9.75" customHeight="1">
      <c r="A25" s="20" t="s">
        <v>28</v>
      </c>
      <c r="B25" s="9" t="s">
        <v>7</v>
      </c>
      <c r="C25" s="17">
        <v>286.33</v>
      </c>
      <c r="D25" s="17">
        <v>597.61</v>
      </c>
      <c r="E25" s="17">
        <v>447.33</v>
      </c>
      <c r="F25" s="17">
        <v>338.08</v>
      </c>
      <c r="G25" s="17">
        <v>615.66999999999996</v>
      </c>
      <c r="H25" s="17"/>
      <c r="I25" s="17">
        <v>525</v>
      </c>
      <c r="J25" s="17">
        <v>512</v>
      </c>
      <c r="K25" s="17">
        <v>499</v>
      </c>
      <c r="L25" s="17">
        <v>460</v>
      </c>
      <c r="M25" s="17">
        <v>480</v>
      </c>
      <c r="N25" s="18"/>
      <c r="O25" s="18"/>
    </row>
    <row r="26" spans="1:15" ht="9.75" customHeight="1">
      <c r="A26" s="20" t="s">
        <v>29</v>
      </c>
      <c r="B26" s="9" t="s">
        <v>7</v>
      </c>
      <c r="C26" s="17">
        <v>116.92</v>
      </c>
      <c r="D26" s="17">
        <v>296.23</v>
      </c>
      <c r="E26" s="17">
        <v>246.75</v>
      </c>
      <c r="F26" s="17">
        <v>211.83</v>
      </c>
      <c r="G26" s="17">
        <v>306.42</v>
      </c>
      <c r="H26" s="17"/>
      <c r="I26" s="17">
        <v>250</v>
      </c>
      <c r="J26" s="17">
        <v>235</v>
      </c>
      <c r="K26" s="17">
        <v>220</v>
      </c>
      <c r="L26" s="17">
        <v>225</v>
      </c>
      <c r="M26" s="17">
        <v>235</v>
      </c>
      <c r="N26" s="18"/>
      <c r="O26" s="18"/>
    </row>
    <row r="27" spans="1:15" ht="9.75" customHeight="1">
      <c r="A27" s="20"/>
      <c r="B27" s="9"/>
      <c r="C27" s="17"/>
      <c r="D27" s="17"/>
      <c r="E27" s="17"/>
      <c r="F27" s="17"/>
      <c r="G27" s="9"/>
      <c r="H27" s="17"/>
      <c r="I27" s="9"/>
      <c r="J27" s="9"/>
      <c r="K27" s="9"/>
      <c r="L27" s="9"/>
      <c r="M27" s="9"/>
      <c r="N27" s="18"/>
      <c r="O27" s="18"/>
    </row>
    <row r="28" spans="1:15" ht="9.75" customHeight="1">
      <c r="A28" s="19" t="s">
        <v>30</v>
      </c>
      <c r="B28" s="9"/>
      <c r="C28" s="17"/>
      <c r="D28" s="17"/>
      <c r="E28" s="17"/>
      <c r="F28" s="17"/>
      <c r="G28" s="9"/>
      <c r="H28" s="17"/>
      <c r="I28" s="9"/>
      <c r="J28" s="9"/>
      <c r="K28" s="9"/>
      <c r="L28" s="9"/>
      <c r="M28" s="9"/>
      <c r="N28" s="18"/>
      <c r="O28" s="18"/>
    </row>
    <row r="29" spans="1:15" ht="9.75" customHeight="1">
      <c r="A29" s="20" t="s">
        <v>31</v>
      </c>
      <c r="B29" s="9" t="s">
        <v>7</v>
      </c>
      <c r="C29" s="17">
        <v>58.4</v>
      </c>
      <c r="D29" s="17">
        <v>125.26</v>
      </c>
      <c r="E29" s="17">
        <v>109.28</v>
      </c>
      <c r="F29" s="17">
        <v>88.53</v>
      </c>
      <c r="G29" s="17">
        <v>111.8</v>
      </c>
      <c r="H29" s="17"/>
      <c r="I29" s="17">
        <v>100</v>
      </c>
      <c r="J29" s="17">
        <v>95</v>
      </c>
      <c r="K29" s="17">
        <v>100</v>
      </c>
      <c r="L29" s="17">
        <v>105</v>
      </c>
      <c r="M29" s="17">
        <v>112</v>
      </c>
      <c r="N29" s="18"/>
      <c r="O29" s="18"/>
    </row>
    <row r="30" spans="1:15" ht="9.75" customHeight="1">
      <c r="A30" s="20" t="s">
        <v>32</v>
      </c>
      <c r="B30" s="9" t="s">
        <v>7</v>
      </c>
      <c r="C30" s="17">
        <v>126.31</v>
      </c>
      <c r="D30" s="17">
        <v>410.74</v>
      </c>
      <c r="E30" s="17">
        <v>270.85000000000002</v>
      </c>
      <c r="F30" s="17">
        <v>202.4</v>
      </c>
      <c r="G30" s="17">
        <v>237.67</v>
      </c>
      <c r="H30" s="17"/>
      <c r="I30" s="17">
        <v>240</v>
      </c>
      <c r="J30" s="17">
        <v>220</v>
      </c>
      <c r="K30" s="17">
        <v>210</v>
      </c>
      <c r="L30" s="17">
        <v>220</v>
      </c>
      <c r="M30" s="17">
        <v>230</v>
      </c>
      <c r="N30" s="18"/>
      <c r="O30" s="18"/>
    </row>
    <row r="31" spans="1:15" ht="9.75" customHeight="1">
      <c r="A31" s="20" t="s">
        <v>33</v>
      </c>
      <c r="B31" s="9" t="s">
        <v>7</v>
      </c>
      <c r="C31" s="17">
        <v>51.8</v>
      </c>
      <c r="D31" s="17">
        <v>128.86000000000001</v>
      </c>
      <c r="E31" s="17">
        <v>103.94</v>
      </c>
      <c r="F31" s="17">
        <v>88</v>
      </c>
      <c r="G31" s="17">
        <v>109.78</v>
      </c>
      <c r="H31" s="17"/>
      <c r="I31" s="17">
        <v>100</v>
      </c>
      <c r="J31" s="17">
        <v>95</v>
      </c>
      <c r="K31" s="17">
        <v>100</v>
      </c>
      <c r="L31" s="17">
        <v>105</v>
      </c>
      <c r="M31" s="17">
        <v>112</v>
      </c>
      <c r="N31" s="18"/>
      <c r="O31" s="18"/>
    </row>
    <row r="32" spans="1:15" ht="9.75" customHeight="1">
      <c r="A32" s="20" t="s">
        <v>34</v>
      </c>
      <c r="B32" s="9" t="s">
        <v>7</v>
      </c>
      <c r="C32" s="17">
        <v>54.9</v>
      </c>
      <c r="D32" s="17">
        <v>172.73</v>
      </c>
      <c r="E32" s="17">
        <v>135.52000000000001</v>
      </c>
      <c r="F32" s="17">
        <v>114.09</v>
      </c>
      <c r="G32" s="17">
        <v>156.88</v>
      </c>
      <c r="H32" s="17"/>
      <c r="I32" s="17">
        <v>140</v>
      </c>
      <c r="J32" s="17">
        <v>130</v>
      </c>
      <c r="K32" s="17">
        <v>135</v>
      </c>
      <c r="L32" s="17">
        <v>145</v>
      </c>
      <c r="M32" s="17">
        <v>155</v>
      </c>
      <c r="N32" s="18"/>
      <c r="O32" s="18"/>
    </row>
    <row r="33" spans="1:15" ht="9.75" customHeight="1">
      <c r="A33" s="20"/>
      <c r="B33" s="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8"/>
    </row>
    <row r="34" spans="1:15" ht="9.75" customHeight="1">
      <c r="A34" s="19" t="s">
        <v>35</v>
      </c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</row>
    <row r="35" spans="1:15" ht="9.75" customHeight="1">
      <c r="A35" s="20" t="s">
        <v>36</v>
      </c>
      <c r="B35" s="9" t="s">
        <v>7</v>
      </c>
      <c r="C35" s="17">
        <v>166.08</v>
      </c>
      <c r="D35" s="17">
        <v>377.27</v>
      </c>
      <c r="E35" s="17">
        <v>540.85</v>
      </c>
      <c r="F35" s="17">
        <v>424</v>
      </c>
      <c r="G35" s="17">
        <v>524.58000000000004</v>
      </c>
      <c r="H35" s="17"/>
      <c r="I35" s="17">
        <v>460</v>
      </c>
      <c r="J35" s="17">
        <v>473.22</v>
      </c>
      <c r="K35" s="17">
        <v>486.82</v>
      </c>
      <c r="L35" s="17">
        <v>530</v>
      </c>
      <c r="M35" s="17">
        <v>555</v>
      </c>
      <c r="N35" s="18"/>
      <c r="O35" s="18"/>
    </row>
    <row r="36" spans="1:15" ht="9.75" customHeight="1">
      <c r="A36" s="20" t="s">
        <v>37</v>
      </c>
      <c r="B36" s="9" t="s">
        <v>18</v>
      </c>
      <c r="C36" s="17">
        <v>130.43</v>
      </c>
      <c r="D36" s="17">
        <v>276</v>
      </c>
      <c r="E36" s="17">
        <v>256.32</v>
      </c>
      <c r="F36" s="17">
        <v>193.21</v>
      </c>
      <c r="G36" s="17">
        <v>251.26</v>
      </c>
      <c r="H36" s="17"/>
      <c r="I36" s="17">
        <v>245</v>
      </c>
      <c r="J36" s="17">
        <v>230</v>
      </c>
      <c r="K36" s="17">
        <v>225.1</v>
      </c>
      <c r="L36" s="17">
        <v>220</v>
      </c>
      <c r="M36" s="17">
        <v>220</v>
      </c>
      <c r="N36" s="18"/>
      <c r="O36" s="18"/>
    </row>
    <row r="37" spans="1:15" ht="9.75" customHeight="1">
      <c r="A37" s="20" t="s">
        <v>38</v>
      </c>
      <c r="B37" s="9" t="s">
        <v>7</v>
      </c>
      <c r="C37" s="17">
        <v>168.04</v>
      </c>
      <c r="D37" s="17">
        <v>400.18</v>
      </c>
      <c r="E37" s="17">
        <v>531.05999999999995</v>
      </c>
      <c r="F37" s="17">
        <v>363.21</v>
      </c>
      <c r="G37" s="17">
        <v>857.52</v>
      </c>
      <c r="H37" s="17"/>
      <c r="I37" s="17">
        <v>800</v>
      </c>
      <c r="J37" s="17">
        <v>800</v>
      </c>
      <c r="K37" s="17">
        <v>800</v>
      </c>
      <c r="L37" s="17">
        <v>810</v>
      </c>
      <c r="M37" s="17">
        <v>820</v>
      </c>
      <c r="N37" s="18"/>
      <c r="O37" s="18"/>
    </row>
    <row r="38" spans="1:15" ht="9.75" customHeight="1">
      <c r="A38" s="20" t="s">
        <v>39</v>
      </c>
      <c r="B38" s="9" t="s">
        <v>18</v>
      </c>
      <c r="C38" s="11" t="s">
        <v>8</v>
      </c>
      <c r="D38" s="22">
        <v>1151.9100000000001</v>
      </c>
      <c r="E38" s="22">
        <v>1069.24</v>
      </c>
      <c r="F38" s="22">
        <v>1512.66</v>
      </c>
      <c r="G38" s="22">
        <v>1109.6600000000001</v>
      </c>
      <c r="H38" s="22"/>
      <c r="I38" s="22">
        <v>1150</v>
      </c>
      <c r="J38" s="22">
        <v>1190</v>
      </c>
      <c r="K38" s="22">
        <v>1230</v>
      </c>
      <c r="L38" s="22">
        <v>1350</v>
      </c>
      <c r="M38" s="22">
        <v>1500</v>
      </c>
      <c r="N38" s="18"/>
      <c r="O38" s="18"/>
    </row>
    <row r="39" spans="1:15" ht="9.75" customHeight="1">
      <c r="A39" s="20" t="s">
        <v>40</v>
      </c>
      <c r="B39" s="9" t="s">
        <v>18</v>
      </c>
      <c r="C39" s="17">
        <v>8.2200000000000006</v>
      </c>
      <c r="D39" s="9">
        <v>63.16</v>
      </c>
      <c r="E39" s="9">
        <v>27.67</v>
      </c>
      <c r="F39" s="9">
        <v>18.04</v>
      </c>
      <c r="G39" s="12">
        <v>15.8</v>
      </c>
      <c r="H39" s="12"/>
      <c r="I39" s="12">
        <v>16</v>
      </c>
      <c r="J39" s="12">
        <v>16.559999999999999</v>
      </c>
      <c r="K39" s="12">
        <v>17.14</v>
      </c>
      <c r="L39" s="12">
        <v>19</v>
      </c>
      <c r="M39" s="12">
        <v>21</v>
      </c>
      <c r="N39" s="18"/>
      <c r="O39" s="18"/>
    </row>
    <row r="40" spans="1:15" ht="9.75" customHeight="1">
      <c r="A40" s="23"/>
      <c r="B40" s="9"/>
      <c r="C40" s="17"/>
      <c r="D40" s="9"/>
      <c r="E40" s="9"/>
      <c r="F40" s="9"/>
      <c r="G40" s="9"/>
      <c r="H40" s="17"/>
      <c r="I40" s="9"/>
      <c r="J40" s="9"/>
      <c r="K40" s="9"/>
      <c r="L40" s="9"/>
      <c r="M40" s="9"/>
      <c r="N40" s="18"/>
      <c r="O40" s="18"/>
    </row>
    <row r="41" spans="1:15" ht="9.75" customHeight="1">
      <c r="A41" s="14" t="s">
        <v>41</v>
      </c>
      <c r="B41" s="9"/>
      <c r="C41" s="17"/>
      <c r="D41" s="17"/>
      <c r="E41" s="17"/>
      <c r="F41" s="17"/>
      <c r="G41" s="9"/>
      <c r="H41" s="17"/>
      <c r="I41" s="9"/>
      <c r="J41" s="9"/>
      <c r="K41" s="9"/>
      <c r="L41" s="9"/>
      <c r="M41" s="9"/>
      <c r="N41" s="18"/>
      <c r="O41" s="18"/>
    </row>
    <row r="42" spans="1:15" ht="9.75" customHeight="1">
      <c r="A42" s="19" t="s">
        <v>42</v>
      </c>
      <c r="B42" s="9"/>
      <c r="C42" s="17"/>
      <c r="D42" s="17"/>
      <c r="E42" s="17"/>
      <c r="F42" s="17"/>
      <c r="G42" s="9"/>
      <c r="H42" s="17"/>
      <c r="I42" s="9"/>
      <c r="J42" s="9"/>
      <c r="K42" s="9"/>
      <c r="L42" s="9"/>
      <c r="M42" s="9"/>
      <c r="N42" s="18"/>
      <c r="O42" s="18"/>
    </row>
    <row r="43" spans="1:15" ht="9.75" customHeight="1">
      <c r="A43" s="20" t="s">
        <v>43</v>
      </c>
      <c r="B43" s="9" t="s">
        <v>44</v>
      </c>
      <c r="C43" s="17">
        <v>43</v>
      </c>
      <c r="D43" s="17">
        <v>251.69</v>
      </c>
      <c r="E43" s="17">
        <v>343.46</v>
      </c>
      <c r="F43" s="17">
        <v>275.43</v>
      </c>
      <c r="G43" s="11" t="s">
        <v>8</v>
      </c>
      <c r="H43" s="17"/>
      <c r="I43" s="11">
        <v>285</v>
      </c>
      <c r="J43" s="17">
        <v>290</v>
      </c>
      <c r="K43" s="17">
        <v>297.23</v>
      </c>
      <c r="L43" s="17">
        <v>320</v>
      </c>
      <c r="M43" s="17">
        <v>350</v>
      </c>
      <c r="N43" s="18"/>
      <c r="O43" s="18"/>
    </row>
    <row r="44" spans="1:15" ht="9.75" customHeight="1">
      <c r="A44" s="20" t="s">
        <v>45</v>
      </c>
      <c r="B44" s="9" t="s">
        <v>44</v>
      </c>
      <c r="C44" s="17">
        <v>43.13</v>
      </c>
      <c r="D44" s="17">
        <v>195.51</v>
      </c>
      <c r="E44" s="17">
        <v>177.19</v>
      </c>
      <c r="F44" s="17">
        <v>189.95</v>
      </c>
      <c r="G44" s="17">
        <v>197.26</v>
      </c>
      <c r="H44" s="17"/>
      <c r="I44" s="17">
        <v>205</v>
      </c>
      <c r="J44" s="17">
        <v>215</v>
      </c>
      <c r="K44" s="17">
        <v>222.14</v>
      </c>
      <c r="L44" s="17">
        <v>245</v>
      </c>
      <c r="M44" s="17">
        <v>265</v>
      </c>
      <c r="N44" s="18"/>
      <c r="O44" s="18"/>
    </row>
    <row r="45" spans="1:15" ht="9.75" customHeight="1">
      <c r="A45" s="20" t="s">
        <v>46</v>
      </c>
      <c r="B45" s="9" t="s">
        <v>44</v>
      </c>
      <c r="C45" s="17">
        <v>175</v>
      </c>
      <c r="D45" s="17">
        <v>396</v>
      </c>
      <c r="E45" s="17">
        <v>533</v>
      </c>
      <c r="F45" s="17">
        <v>594.70000000000005</v>
      </c>
      <c r="G45" s="17">
        <v>581.29</v>
      </c>
      <c r="H45" s="17"/>
      <c r="I45" s="17">
        <v>635</v>
      </c>
      <c r="J45" s="17">
        <v>645</v>
      </c>
      <c r="K45" s="17">
        <v>660</v>
      </c>
      <c r="L45" s="17">
        <v>700</v>
      </c>
      <c r="M45" s="17">
        <v>780</v>
      </c>
      <c r="N45" s="18"/>
      <c r="O45" s="18"/>
    </row>
    <row r="46" spans="1:15" ht="9.75" customHeight="1">
      <c r="A46" s="20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8"/>
    </row>
    <row r="47" spans="1:15" ht="9.75" customHeight="1">
      <c r="A47" s="19" t="s">
        <v>47</v>
      </c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</row>
    <row r="48" spans="1:15" ht="9.75" customHeight="1">
      <c r="A48" s="20" t="s">
        <v>48</v>
      </c>
      <c r="B48" s="9" t="s">
        <v>18</v>
      </c>
      <c r="C48" s="17">
        <v>67.63</v>
      </c>
      <c r="D48" s="17">
        <v>206.18</v>
      </c>
      <c r="E48" s="17">
        <v>181.91</v>
      </c>
      <c r="F48" s="17">
        <v>130.22</v>
      </c>
      <c r="G48" s="17">
        <v>136.57</v>
      </c>
      <c r="H48" s="17"/>
      <c r="I48" s="17">
        <v>116.85</v>
      </c>
      <c r="J48" s="17">
        <v>121.71</v>
      </c>
      <c r="K48" s="17">
        <v>126.78</v>
      </c>
      <c r="L48" s="17">
        <v>143.30000000000001</v>
      </c>
      <c r="M48" s="17">
        <v>149.91</v>
      </c>
      <c r="N48" s="18"/>
      <c r="O48" s="18"/>
    </row>
    <row r="49" spans="1:15" ht="9.75" customHeight="1">
      <c r="A49" s="20" t="s">
        <v>92</v>
      </c>
      <c r="B49" s="9" t="s">
        <v>18</v>
      </c>
      <c r="C49" s="17">
        <v>40.72</v>
      </c>
      <c r="D49" s="17">
        <v>142.44999999999999</v>
      </c>
      <c r="E49" s="17">
        <v>86.47</v>
      </c>
      <c r="F49" s="17">
        <v>66.72</v>
      </c>
      <c r="G49" s="17">
        <v>130.4</v>
      </c>
      <c r="H49" s="17"/>
      <c r="I49" s="17">
        <v>114.64</v>
      </c>
      <c r="J49" s="17">
        <v>99.21</v>
      </c>
      <c r="K49" s="17">
        <v>94.8</v>
      </c>
      <c r="L49" s="17">
        <v>88.18</v>
      </c>
      <c r="M49" s="17">
        <v>90.39</v>
      </c>
      <c r="N49" s="18"/>
      <c r="O49" s="18"/>
    </row>
    <row r="50" spans="1:15" ht="9.75" customHeight="1">
      <c r="A50" s="20" t="s">
        <v>49</v>
      </c>
      <c r="B50" s="9" t="s">
        <v>7</v>
      </c>
      <c r="C50" s="22">
        <v>1075.98</v>
      </c>
      <c r="D50" s="22">
        <v>2275.86</v>
      </c>
      <c r="E50" s="22">
        <v>3392.19</v>
      </c>
      <c r="F50" s="22">
        <v>2976.21</v>
      </c>
      <c r="G50" s="22">
        <v>2739.5</v>
      </c>
      <c r="H50" s="22"/>
      <c r="I50" s="22">
        <v>2700</v>
      </c>
      <c r="J50" s="22">
        <v>2719.71</v>
      </c>
      <c r="K50" s="22">
        <v>2739.56</v>
      </c>
      <c r="L50" s="22">
        <v>2800</v>
      </c>
      <c r="M50" s="22">
        <v>2850</v>
      </c>
      <c r="N50" s="18"/>
      <c r="O50" s="18"/>
    </row>
    <row r="51" spans="1:15" ht="9.75" customHeight="1">
      <c r="A51" s="20"/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</row>
    <row r="52" spans="1:15" ht="9.75" customHeight="1">
      <c r="A52" s="13" t="s">
        <v>50</v>
      </c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8"/>
    </row>
    <row r="53" spans="1:15" ht="9.75" customHeight="1">
      <c r="A53" s="24" t="s">
        <v>51</v>
      </c>
      <c r="B53" s="9" t="s">
        <v>7</v>
      </c>
      <c r="C53" s="17">
        <v>54</v>
      </c>
      <c r="D53" s="17">
        <v>222.21</v>
      </c>
      <c r="E53" s="17">
        <v>171.4</v>
      </c>
      <c r="F53" s="17">
        <v>154.21</v>
      </c>
      <c r="G53" s="17">
        <v>221.24</v>
      </c>
      <c r="H53" s="17"/>
      <c r="I53" s="17">
        <v>225</v>
      </c>
      <c r="J53" s="17">
        <v>215</v>
      </c>
      <c r="K53" s="17">
        <v>200</v>
      </c>
      <c r="L53" s="17">
        <v>170</v>
      </c>
      <c r="M53" s="17">
        <v>175</v>
      </c>
      <c r="N53" s="18"/>
      <c r="O53" s="18"/>
    </row>
    <row r="54" spans="1:15" ht="9.75" customHeight="1">
      <c r="A54" s="24" t="s">
        <v>52</v>
      </c>
      <c r="B54" s="9" t="s">
        <v>7</v>
      </c>
      <c r="C54" s="12">
        <v>11</v>
      </c>
      <c r="D54" s="12">
        <v>46.71</v>
      </c>
      <c r="E54" s="12">
        <v>40.5</v>
      </c>
      <c r="F54" s="12">
        <v>43.75</v>
      </c>
      <c r="G54" s="12">
        <v>40.98</v>
      </c>
      <c r="H54" s="12"/>
      <c r="I54" s="12">
        <v>42</v>
      </c>
      <c r="J54" s="12">
        <v>42</v>
      </c>
      <c r="K54" s="12">
        <v>42</v>
      </c>
      <c r="L54" s="12">
        <v>42</v>
      </c>
      <c r="M54" s="12">
        <v>42</v>
      </c>
      <c r="N54" s="18"/>
      <c r="O54" s="18"/>
    </row>
    <row r="55" spans="1:15" ht="9.75" customHeight="1">
      <c r="A55" s="24" t="s">
        <v>53</v>
      </c>
      <c r="B55" s="9" t="s">
        <v>7</v>
      </c>
      <c r="C55" s="17">
        <v>32</v>
      </c>
      <c r="D55" s="17">
        <v>115.71</v>
      </c>
      <c r="E55" s="17">
        <v>98.13</v>
      </c>
      <c r="F55" s="17">
        <v>122.5</v>
      </c>
      <c r="G55" s="17">
        <v>124.56</v>
      </c>
      <c r="H55" s="17"/>
      <c r="I55" s="17">
        <v>130</v>
      </c>
      <c r="J55" s="17">
        <v>127.51</v>
      </c>
      <c r="K55" s="17">
        <v>125.06</v>
      </c>
      <c r="L55" s="17">
        <v>118</v>
      </c>
      <c r="M55" s="17">
        <v>120</v>
      </c>
      <c r="N55" s="18"/>
      <c r="O55" s="18"/>
    </row>
    <row r="56" spans="1:15" ht="9.75" customHeight="1">
      <c r="A56" s="24" t="s">
        <v>54</v>
      </c>
      <c r="B56" s="9" t="s">
        <v>7</v>
      </c>
      <c r="C56" s="17">
        <v>43</v>
      </c>
      <c r="D56" s="17">
        <v>180.25</v>
      </c>
      <c r="E56" s="17">
        <v>131.82</v>
      </c>
      <c r="F56" s="17">
        <v>137.71</v>
      </c>
      <c r="G56" s="17">
        <v>186.31</v>
      </c>
      <c r="H56" s="17"/>
      <c r="I56" s="17">
        <v>175</v>
      </c>
      <c r="J56" s="17">
        <v>165</v>
      </c>
      <c r="K56" s="17">
        <v>159.99</v>
      </c>
      <c r="L56" s="17">
        <v>150</v>
      </c>
      <c r="M56" s="17">
        <v>154</v>
      </c>
      <c r="N56" s="18"/>
      <c r="O56" s="18"/>
    </row>
    <row r="57" spans="1:15" ht="9.75" customHeight="1">
      <c r="A57" s="24" t="s">
        <v>93</v>
      </c>
      <c r="B57" s="9" t="s">
        <v>7</v>
      </c>
      <c r="C57" s="11" t="s">
        <v>8</v>
      </c>
      <c r="D57" s="11" t="s">
        <v>8</v>
      </c>
      <c r="E57" s="17">
        <v>119.25</v>
      </c>
      <c r="F57" s="17">
        <v>101.12</v>
      </c>
      <c r="G57" s="17">
        <v>175.28</v>
      </c>
      <c r="H57" s="17"/>
      <c r="I57" s="17">
        <v>170</v>
      </c>
      <c r="J57" s="17">
        <v>155</v>
      </c>
      <c r="K57" s="17">
        <v>145</v>
      </c>
      <c r="L57" s="17">
        <v>125</v>
      </c>
      <c r="M57" s="17">
        <v>130</v>
      </c>
      <c r="N57" s="18"/>
      <c r="O57" s="18"/>
    </row>
    <row r="58" spans="1:15" ht="9.75" customHeight="1">
      <c r="A58" s="24"/>
      <c r="B58" s="9"/>
      <c r="C58" s="22"/>
      <c r="D58" s="22"/>
      <c r="E58" s="22"/>
      <c r="F58" s="22"/>
      <c r="G58" s="17"/>
      <c r="H58" s="17"/>
      <c r="I58" s="17"/>
      <c r="J58" s="17"/>
      <c r="K58" s="17"/>
      <c r="L58" s="17"/>
      <c r="M58" s="17"/>
      <c r="N58" s="18"/>
      <c r="O58" s="18"/>
    </row>
    <row r="59" spans="1:15" ht="9.75" customHeight="1">
      <c r="A59" s="13" t="s">
        <v>55</v>
      </c>
      <c r="B59" s="9"/>
      <c r="C59" s="22"/>
      <c r="D59" s="22"/>
      <c r="E59" s="22"/>
      <c r="F59" s="22"/>
      <c r="G59" s="17"/>
      <c r="H59" s="17"/>
      <c r="I59" s="17"/>
      <c r="J59" s="17"/>
      <c r="K59" s="17"/>
      <c r="L59" s="17"/>
      <c r="M59" s="17"/>
      <c r="N59" s="18"/>
      <c r="O59" s="18"/>
    </row>
    <row r="60" spans="1:15" ht="9.75" customHeight="1">
      <c r="A60" s="24" t="s">
        <v>56</v>
      </c>
      <c r="B60" s="9" t="s">
        <v>7</v>
      </c>
      <c r="C60" s="22">
        <v>556</v>
      </c>
      <c r="D60" s="22">
        <v>1456</v>
      </c>
      <c r="E60" s="22">
        <v>1639.45</v>
      </c>
      <c r="F60" s="22">
        <v>1549.14</v>
      </c>
      <c r="G60" s="22">
        <v>1715.54</v>
      </c>
      <c r="H60" s="22"/>
      <c r="I60" s="22">
        <v>1800</v>
      </c>
      <c r="J60" s="22">
        <v>1700</v>
      </c>
      <c r="K60" s="22">
        <v>1600</v>
      </c>
      <c r="L60" s="22">
        <v>1600</v>
      </c>
      <c r="M60" s="22">
        <v>1700</v>
      </c>
      <c r="N60" s="18"/>
      <c r="O60" s="18"/>
    </row>
    <row r="61" spans="1:15" ht="9.75" customHeight="1">
      <c r="A61" s="24" t="s">
        <v>57</v>
      </c>
      <c r="B61" s="9" t="s">
        <v>7</v>
      </c>
      <c r="C61" s="22">
        <v>1415.7</v>
      </c>
      <c r="D61" s="22">
        <v>2182.09</v>
      </c>
      <c r="E61" s="22">
        <v>2661.48</v>
      </c>
      <c r="F61" s="22">
        <v>1813.47</v>
      </c>
      <c r="G61" s="22">
        <v>2865.88</v>
      </c>
      <c r="H61" s="22"/>
      <c r="I61" s="22">
        <v>2850</v>
      </c>
      <c r="J61" s="22">
        <v>2400</v>
      </c>
      <c r="K61" s="22">
        <v>2100</v>
      </c>
      <c r="L61" s="22">
        <v>2000</v>
      </c>
      <c r="M61" s="22">
        <v>2050</v>
      </c>
      <c r="N61" s="18"/>
      <c r="O61" s="18"/>
    </row>
    <row r="62" spans="1:15" ht="9.75" customHeight="1">
      <c r="A62" s="24" t="s">
        <v>58</v>
      </c>
      <c r="B62" s="9" t="s">
        <v>59</v>
      </c>
      <c r="C62" s="17">
        <v>35.94</v>
      </c>
      <c r="D62" s="17">
        <v>607.86</v>
      </c>
      <c r="E62" s="17">
        <v>383.47</v>
      </c>
      <c r="F62" s="17">
        <v>279.02999999999997</v>
      </c>
      <c r="G62" s="17">
        <v>409.21</v>
      </c>
      <c r="H62" s="17"/>
      <c r="I62" s="17">
        <v>425</v>
      </c>
      <c r="J62" s="17">
        <v>400</v>
      </c>
      <c r="K62" s="17">
        <v>375</v>
      </c>
      <c r="L62" s="17">
        <v>300</v>
      </c>
      <c r="M62" s="17">
        <v>300</v>
      </c>
      <c r="N62" s="18"/>
      <c r="O62" s="18"/>
    </row>
    <row r="63" spans="1:15" ht="9.75" customHeight="1">
      <c r="A63" s="24" t="s">
        <v>60</v>
      </c>
      <c r="B63" s="9" t="s">
        <v>61</v>
      </c>
      <c r="C63" s="12">
        <v>9.84</v>
      </c>
      <c r="D63" s="12">
        <v>28.09</v>
      </c>
      <c r="E63" s="12">
        <v>32.5</v>
      </c>
      <c r="F63" s="12">
        <v>28.79</v>
      </c>
      <c r="G63" s="12">
        <v>37.9</v>
      </c>
      <c r="H63" s="12"/>
      <c r="I63" s="12">
        <v>45.5</v>
      </c>
      <c r="J63" s="12">
        <v>43</v>
      </c>
      <c r="K63" s="12">
        <v>40</v>
      </c>
      <c r="L63" s="12">
        <v>32</v>
      </c>
      <c r="M63" s="12">
        <v>33.25</v>
      </c>
      <c r="N63" s="18"/>
      <c r="O63" s="18"/>
    </row>
    <row r="64" spans="1:15" ht="9.75" customHeight="1">
      <c r="A64" s="24" t="s">
        <v>62</v>
      </c>
      <c r="B64" s="9" t="s">
        <v>18</v>
      </c>
      <c r="C64" s="17">
        <v>30.29</v>
      </c>
      <c r="D64" s="17">
        <v>90.58</v>
      </c>
      <c r="E64" s="17">
        <v>81.05</v>
      </c>
      <c r="F64" s="17">
        <v>45.39</v>
      </c>
      <c r="G64" s="17">
        <v>88.65</v>
      </c>
      <c r="H64" s="25"/>
      <c r="I64" s="17">
        <v>85</v>
      </c>
      <c r="J64" s="17">
        <v>75</v>
      </c>
      <c r="K64" s="17">
        <v>60</v>
      </c>
      <c r="L64" s="17">
        <v>60</v>
      </c>
      <c r="M64" s="17">
        <v>62.5</v>
      </c>
      <c r="N64" s="18"/>
      <c r="O64" s="18"/>
    </row>
    <row r="65" spans="1:15" ht="9.75" customHeight="1">
      <c r="A65" s="24" t="s">
        <v>63</v>
      </c>
      <c r="B65" s="9" t="s">
        <v>7</v>
      </c>
      <c r="C65" s="22">
        <v>2846.2</v>
      </c>
      <c r="D65" s="22">
        <v>6518.67</v>
      </c>
      <c r="E65" s="22">
        <v>8864.1</v>
      </c>
      <c r="F65" s="22">
        <v>8637.74</v>
      </c>
      <c r="G65" s="22">
        <v>13823.24</v>
      </c>
      <c r="H65" s="22"/>
      <c r="I65" s="22">
        <v>13000</v>
      </c>
      <c r="J65" s="22">
        <v>11000</v>
      </c>
      <c r="K65" s="22">
        <v>8000</v>
      </c>
      <c r="L65" s="22">
        <v>7550</v>
      </c>
      <c r="M65" s="22">
        <v>7800</v>
      </c>
      <c r="N65" s="18"/>
      <c r="O65" s="18"/>
    </row>
    <row r="66" spans="1:15" ht="9.75" customHeight="1">
      <c r="A66" s="24" t="s">
        <v>64</v>
      </c>
      <c r="B66" s="9" t="s">
        <v>65</v>
      </c>
      <c r="C66" s="25">
        <v>177</v>
      </c>
      <c r="D66" s="30">
        <v>2063.5700000000002</v>
      </c>
      <c r="E66" s="25">
        <v>482</v>
      </c>
      <c r="F66" s="25">
        <v>499.92</v>
      </c>
      <c r="G66" s="17">
        <v>669.05</v>
      </c>
      <c r="H66" s="25"/>
      <c r="I66" s="17">
        <v>625</v>
      </c>
      <c r="J66" s="17">
        <v>600</v>
      </c>
      <c r="K66" s="17">
        <v>550</v>
      </c>
      <c r="L66" s="17">
        <v>525</v>
      </c>
      <c r="M66" s="17">
        <v>550</v>
      </c>
      <c r="N66" s="18"/>
      <c r="O66" s="18"/>
    </row>
    <row r="67" spans="1:15" ht="9.75" customHeight="1">
      <c r="A67" s="24" t="s">
        <v>66</v>
      </c>
      <c r="B67" s="9" t="s">
        <v>18</v>
      </c>
      <c r="C67" s="31">
        <v>367.34</v>
      </c>
      <c r="D67" s="22">
        <v>1677.49</v>
      </c>
      <c r="E67" s="31">
        <v>608.54</v>
      </c>
      <c r="F67" s="31">
        <v>543.57000000000005</v>
      </c>
      <c r="G67" s="17">
        <v>851.27</v>
      </c>
      <c r="H67" s="17"/>
      <c r="I67" s="17">
        <v>775</v>
      </c>
      <c r="J67" s="17">
        <v>700</v>
      </c>
      <c r="K67" s="17">
        <v>600</v>
      </c>
      <c r="L67" s="17">
        <v>560</v>
      </c>
      <c r="M67" s="17">
        <v>585</v>
      </c>
      <c r="N67" s="18"/>
      <c r="O67" s="18"/>
    </row>
    <row r="68" spans="1:15" ht="9.75" customHeight="1">
      <c r="A68" s="26" t="s">
        <v>67</v>
      </c>
      <c r="B68" s="27" t="s">
        <v>18</v>
      </c>
      <c r="C68" s="29">
        <v>29.58</v>
      </c>
      <c r="D68" s="29">
        <v>76.12</v>
      </c>
      <c r="E68" s="29">
        <v>151.35</v>
      </c>
      <c r="F68" s="29">
        <v>112.81</v>
      </c>
      <c r="G68" s="29">
        <v>104.78</v>
      </c>
      <c r="H68" s="29"/>
      <c r="I68" s="29">
        <v>125</v>
      </c>
      <c r="J68" s="29">
        <v>115</v>
      </c>
      <c r="K68" s="29">
        <v>110</v>
      </c>
      <c r="L68" s="29">
        <v>105</v>
      </c>
      <c r="M68" s="29">
        <v>110</v>
      </c>
      <c r="N68" s="18"/>
      <c r="O68" s="18"/>
    </row>
    <row r="69" spans="1:15" ht="13.35" customHeight="1">
      <c r="A69" s="9" t="s">
        <v>68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5" ht="13.35" customHeight="1">
      <c r="A70" s="9" t="s">
        <v>94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5" ht="13.35" customHeight="1">
      <c r="A71" s="9" t="s">
        <v>69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5" ht="4.9000000000000004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  <row r="99" spans="1:1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</row>
    <row r="101" spans="1:1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opLeftCell="A34" workbookViewId="0">
      <selection sqref="A1:XFD1048576"/>
    </sheetView>
  </sheetViews>
  <sheetFormatPr defaultColWidth="8.85546875" defaultRowHeight="11.25"/>
  <cols>
    <col min="1" max="1" width="19.28515625" style="3" customWidth="1"/>
    <col min="2" max="2" width="5.28515625" style="3" customWidth="1"/>
    <col min="3" max="7" width="6.140625" style="3" customWidth="1"/>
    <col min="8" max="8" width="1.7109375" style="3" customWidth="1"/>
    <col min="9" max="13" width="6.140625" style="3" customWidth="1"/>
    <col min="14" max="256" width="8.85546875" style="3"/>
    <col min="257" max="257" width="19.28515625" style="3" customWidth="1"/>
    <col min="258" max="258" width="5.28515625" style="3" customWidth="1"/>
    <col min="259" max="263" width="6.140625" style="3" customWidth="1"/>
    <col min="264" max="264" width="1.7109375" style="3" customWidth="1"/>
    <col min="265" max="269" width="6.140625" style="3" customWidth="1"/>
    <col min="270" max="512" width="8.85546875" style="3"/>
    <col min="513" max="513" width="19.28515625" style="3" customWidth="1"/>
    <col min="514" max="514" width="5.28515625" style="3" customWidth="1"/>
    <col min="515" max="519" width="6.140625" style="3" customWidth="1"/>
    <col min="520" max="520" width="1.7109375" style="3" customWidth="1"/>
    <col min="521" max="525" width="6.140625" style="3" customWidth="1"/>
    <col min="526" max="768" width="8.85546875" style="3"/>
    <col min="769" max="769" width="19.28515625" style="3" customWidth="1"/>
    <col min="770" max="770" width="5.28515625" style="3" customWidth="1"/>
    <col min="771" max="775" width="6.140625" style="3" customWidth="1"/>
    <col min="776" max="776" width="1.7109375" style="3" customWidth="1"/>
    <col min="777" max="781" width="6.140625" style="3" customWidth="1"/>
    <col min="782" max="1024" width="8.85546875" style="3"/>
    <col min="1025" max="1025" width="19.28515625" style="3" customWidth="1"/>
    <col min="1026" max="1026" width="5.28515625" style="3" customWidth="1"/>
    <col min="1027" max="1031" width="6.140625" style="3" customWidth="1"/>
    <col min="1032" max="1032" width="1.7109375" style="3" customWidth="1"/>
    <col min="1033" max="1037" width="6.140625" style="3" customWidth="1"/>
    <col min="1038" max="1280" width="8.85546875" style="3"/>
    <col min="1281" max="1281" width="19.28515625" style="3" customWidth="1"/>
    <col min="1282" max="1282" width="5.28515625" style="3" customWidth="1"/>
    <col min="1283" max="1287" width="6.140625" style="3" customWidth="1"/>
    <col min="1288" max="1288" width="1.7109375" style="3" customWidth="1"/>
    <col min="1289" max="1293" width="6.140625" style="3" customWidth="1"/>
    <col min="1294" max="1536" width="8.85546875" style="3"/>
    <col min="1537" max="1537" width="19.28515625" style="3" customWidth="1"/>
    <col min="1538" max="1538" width="5.28515625" style="3" customWidth="1"/>
    <col min="1539" max="1543" width="6.140625" style="3" customWidth="1"/>
    <col min="1544" max="1544" width="1.7109375" style="3" customWidth="1"/>
    <col min="1545" max="1549" width="6.140625" style="3" customWidth="1"/>
    <col min="1550" max="1792" width="8.85546875" style="3"/>
    <col min="1793" max="1793" width="19.28515625" style="3" customWidth="1"/>
    <col min="1794" max="1794" width="5.28515625" style="3" customWidth="1"/>
    <col min="1795" max="1799" width="6.140625" style="3" customWidth="1"/>
    <col min="1800" max="1800" width="1.7109375" style="3" customWidth="1"/>
    <col min="1801" max="1805" width="6.140625" style="3" customWidth="1"/>
    <col min="1806" max="2048" width="8.85546875" style="3"/>
    <col min="2049" max="2049" width="19.28515625" style="3" customWidth="1"/>
    <col min="2050" max="2050" width="5.28515625" style="3" customWidth="1"/>
    <col min="2051" max="2055" width="6.140625" style="3" customWidth="1"/>
    <col min="2056" max="2056" width="1.7109375" style="3" customWidth="1"/>
    <col min="2057" max="2061" width="6.140625" style="3" customWidth="1"/>
    <col min="2062" max="2304" width="8.85546875" style="3"/>
    <col min="2305" max="2305" width="19.28515625" style="3" customWidth="1"/>
    <col min="2306" max="2306" width="5.28515625" style="3" customWidth="1"/>
    <col min="2307" max="2311" width="6.140625" style="3" customWidth="1"/>
    <col min="2312" max="2312" width="1.7109375" style="3" customWidth="1"/>
    <col min="2313" max="2317" width="6.140625" style="3" customWidth="1"/>
    <col min="2318" max="2560" width="8.85546875" style="3"/>
    <col min="2561" max="2561" width="19.28515625" style="3" customWidth="1"/>
    <col min="2562" max="2562" width="5.28515625" style="3" customWidth="1"/>
    <col min="2563" max="2567" width="6.140625" style="3" customWidth="1"/>
    <col min="2568" max="2568" width="1.7109375" style="3" customWidth="1"/>
    <col min="2569" max="2573" width="6.140625" style="3" customWidth="1"/>
    <col min="2574" max="2816" width="8.85546875" style="3"/>
    <col min="2817" max="2817" width="19.28515625" style="3" customWidth="1"/>
    <col min="2818" max="2818" width="5.28515625" style="3" customWidth="1"/>
    <col min="2819" max="2823" width="6.140625" style="3" customWidth="1"/>
    <col min="2824" max="2824" width="1.7109375" style="3" customWidth="1"/>
    <col min="2825" max="2829" width="6.140625" style="3" customWidth="1"/>
    <col min="2830" max="3072" width="8.85546875" style="3"/>
    <col min="3073" max="3073" width="19.28515625" style="3" customWidth="1"/>
    <col min="3074" max="3074" width="5.28515625" style="3" customWidth="1"/>
    <col min="3075" max="3079" width="6.140625" style="3" customWidth="1"/>
    <col min="3080" max="3080" width="1.7109375" style="3" customWidth="1"/>
    <col min="3081" max="3085" width="6.140625" style="3" customWidth="1"/>
    <col min="3086" max="3328" width="8.85546875" style="3"/>
    <col min="3329" max="3329" width="19.28515625" style="3" customWidth="1"/>
    <col min="3330" max="3330" width="5.28515625" style="3" customWidth="1"/>
    <col min="3331" max="3335" width="6.140625" style="3" customWidth="1"/>
    <col min="3336" max="3336" width="1.7109375" style="3" customWidth="1"/>
    <col min="3337" max="3341" width="6.140625" style="3" customWidth="1"/>
    <col min="3342" max="3584" width="8.85546875" style="3"/>
    <col min="3585" max="3585" width="19.28515625" style="3" customWidth="1"/>
    <col min="3586" max="3586" width="5.28515625" style="3" customWidth="1"/>
    <col min="3587" max="3591" width="6.140625" style="3" customWidth="1"/>
    <col min="3592" max="3592" width="1.7109375" style="3" customWidth="1"/>
    <col min="3593" max="3597" width="6.140625" style="3" customWidth="1"/>
    <col min="3598" max="3840" width="8.85546875" style="3"/>
    <col min="3841" max="3841" width="19.28515625" style="3" customWidth="1"/>
    <col min="3842" max="3842" width="5.28515625" style="3" customWidth="1"/>
    <col min="3843" max="3847" width="6.140625" style="3" customWidth="1"/>
    <col min="3848" max="3848" width="1.7109375" style="3" customWidth="1"/>
    <col min="3849" max="3853" width="6.140625" style="3" customWidth="1"/>
    <col min="3854" max="4096" width="8.85546875" style="3"/>
    <col min="4097" max="4097" width="19.28515625" style="3" customWidth="1"/>
    <col min="4098" max="4098" width="5.28515625" style="3" customWidth="1"/>
    <col min="4099" max="4103" width="6.140625" style="3" customWidth="1"/>
    <col min="4104" max="4104" width="1.7109375" style="3" customWidth="1"/>
    <col min="4105" max="4109" width="6.140625" style="3" customWidth="1"/>
    <col min="4110" max="4352" width="8.85546875" style="3"/>
    <col min="4353" max="4353" width="19.28515625" style="3" customWidth="1"/>
    <col min="4354" max="4354" width="5.28515625" style="3" customWidth="1"/>
    <col min="4355" max="4359" width="6.140625" style="3" customWidth="1"/>
    <col min="4360" max="4360" width="1.7109375" style="3" customWidth="1"/>
    <col min="4361" max="4365" width="6.140625" style="3" customWidth="1"/>
    <col min="4366" max="4608" width="8.85546875" style="3"/>
    <col min="4609" max="4609" width="19.28515625" style="3" customWidth="1"/>
    <col min="4610" max="4610" width="5.28515625" style="3" customWidth="1"/>
    <col min="4611" max="4615" width="6.140625" style="3" customWidth="1"/>
    <col min="4616" max="4616" width="1.7109375" style="3" customWidth="1"/>
    <col min="4617" max="4621" width="6.140625" style="3" customWidth="1"/>
    <col min="4622" max="4864" width="8.85546875" style="3"/>
    <col min="4865" max="4865" width="19.28515625" style="3" customWidth="1"/>
    <col min="4866" max="4866" width="5.28515625" style="3" customWidth="1"/>
    <col min="4867" max="4871" width="6.140625" style="3" customWidth="1"/>
    <col min="4872" max="4872" width="1.7109375" style="3" customWidth="1"/>
    <col min="4873" max="4877" width="6.140625" style="3" customWidth="1"/>
    <col min="4878" max="5120" width="8.85546875" style="3"/>
    <col min="5121" max="5121" width="19.28515625" style="3" customWidth="1"/>
    <col min="5122" max="5122" width="5.28515625" style="3" customWidth="1"/>
    <col min="5123" max="5127" width="6.140625" style="3" customWidth="1"/>
    <col min="5128" max="5128" width="1.7109375" style="3" customWidth="1"/>
    <col min="5129" max="5133" width="6.140625" style="3" customWidth="1"/>
    <col min="5134" max="5376" width="8.85546875" style="3"/>
    <col min="5377" max="5377" width="19.28515625" style="3" customWidth="1"/>
    <col min="5378" max="5378" width="5.28515625" style="3" customWidth="1"/>
    <col min="5379" max="5383" width="6.140625" style="3" customWidth="1"/>
    <col min="5384" max="5384" width="1.7109375" style="3" customWidth="1"/>
    <col min="5385" max="5389" width="6.140625" style="3" customWidth="1"/>
    <col min="5390" max="5632" width="8.85546875" style="3"/>
    <col min="5633" max="5633" width="19.28515625" style="3" customWidth="1"/>
    <col min="5634" max="5634" width="5.28515625" style="3" customWidth="1"/>
    <col min="5635" max="5639" width="6.140625" style="3" customWidth="1"/>
    <col min="5640" max="5640" width="1.7109375" style="3" customWidth="1"/>
    <col min="5641" max="5645" width="6.140625" style="3" customWidth="1"/>
    <col min="5646" max="5888" width="8.85546875" style="3"/>
    <col min="5889" max="5889" width="19.28515625" style="3" customWidth="1"/>
    <col min="5890" max="5890" width="5.28515625" style="3" customWidth="1"/>
    <col min="5891" max="5895" width="6.140625" style="3" customWidth="1"/>
    <col min="5896" max="5896" width="1.7109375" style="3" customWidth="1"/>
    <col min="5897" max="5901" width="6.140625" style="3" customWidth="1"/>
    <col min="5902" max="6144" width="8.85546875" style="3"/>
    <col min="6145" max="6145" width="19.28515625" style="3" customWidth="1"/>
    <col min="6146" max="6146" width="5.28515625" style="3" customWidth="1"/>
    <col min="6147" max="6151" width="6.140625" style="3" customWidth="1"/>
    <col min="6152" max="6152" width="1.7109375" style="3" customWidth="1"/>
    <col min="6153" max="6157" width="6.140625" style="3" customWidth="1"/>
    <col min="6158" max="6400" width="8.85546875" style="3"/>
    <col min="6401" max="6401" width="19.28515625" style="3" customWidth="1"/>
    <col min="6402" max="6402" width="5.28515625" style="3" customWidth="1"/>
    <col min="6403" max="6407" width="6.140625" style="3" customWidth="1"/>
    <col min="6408" max="6408" width="1.7109375" style="3" customWidth="1"/>
    <col min="6409" max="6413" width="6.140625" style="3" customWidth="1"/>
    <col min="6414" max="6656" width="8.85546875" style="3"/>
    <col min="6657" max="6657" width="19.28515625" style="3" customWidth="1"/>
    <col min="6658" max="6658" width="5.28515625" style="3" customWidth="1"/>
    <col min="6659" max="6663" width="6.140625" style="3" customWidth="1"/>
    <col min="6664" max="6664" width="1.7109375" style="3" customWidth="1"/>
    <col min="6665" max="6669" width="6.140625" style="3" customWidth="1"/>
    <col min="6670" max="6912" width="8.85546875" style="3"/>
    <col min="6913" max="6913" width="19.28515625" style="3" customWidth="1"/>
    <col min="6914" max="6914" width="5.28515625" style="3" customWidth="1"/>
    <col min="6915" max="6919" width="6.140625" style="3" customWidth="1"/>
    <col min="6920" max="6920" width="1.7109375" style="3" customWidth="1"/>
    <col min="6921" max="6925" width="6.140625" style="3" customWidth="1"/>
    <col min="6926" max="7168" width="8.85546875" style="3"/>
    <col min="7169" max="7169" width="19.28515625" style="3" customWidth="1"/>
    <col min="7170" max="7170" width="5.28515625" style="3" customWidth="1"/>
    <col min="7171" max="7175" width="6.140625" style="3" customWidth="1"/>
    <col min="7176" max="7176" width="1.7109375" style="3" customWidth="1"/>
    <col min="7177" max="7181" width="6.140625" style="3" customWidth="1"/>
    <col min="7182" max="7424" width="8.85546875" style="3"/>
    <col min="7425" max="7425" width="19.28515625" style="3" customWidth="1"/>
    <col min="7426" max="7426" width="5.28515625" style="3" customWidth="1"/>
    <col min="7427" max="7431" width="6.140625" style="3" customWidth="1"/>
    <col min="7432" max="7432" width="1.7109375" style="3" customWidth="1"/>
    <col min="7433" max="7437" width="6.140625" style="3" customWidth="1"/>
    <col min="7438" max="7680" width="8.85546875" style="3"/>
    <col min="7681" max="7681" width="19.28515625" style="3" customWidth="1"/>
    <col min="7682" max="7682" width="5.28515625" style="3" customWidth="1"/>
    <col min="7683" max="7687" width="6.140625" style="3" customWidth="1"/>
    <col min="7688" max="7688" width="1.7109375" style="3" customWidth="1"/>
    <col min="7689" max="7693" width="6.140625" style="3" customWidth="1"/>
    <col min="7694" max="7936" width="8.85546875" style="3"/>
    <col min="7937" max="7937" width="19.28515625" style="3" customWidth="1"/>
    <col min="7938" max="7938" width="5.28515625" style="3" customWidth="1"/>
    <col min="7939" max="7943" width="6.140625" style="3" customWidth="1"/>
    <col min="7944" max="7944" width="1.7109375" style="3" customWidth="1"/>
    <col min="7945" max="7949" width="6.140625" style="3" customWidth="1"/>
    <col min="7950" max="8192" width="8.85546875" style="3"/>
    <col min="8193" max="8193" width="19.28515625" style="3" customWidth="1"/>
    <col min="8194" max="8194" width="5.28515625" style="3" customWidth="1"/>
    <col min="8195" max="8199" width="6.140625" style="3" customWidth="1"/>
    <col min="8200" max="8200" width="1.7109375" style="3" customWidth="1"/>
    <col min="8201" max="8205" width="6.140625" style="3" customWidth="1"/>
    <col min="8206" max="8448" width="8.85546875" style="3"/>
    <col min="8449" max="8449" width="19.28515625" style="3" customWidth="1"/>
    <col min="8450" max="8450" width="5.28515625" style="3" customWidth="1"/>
    <col min="8451" max="8455" width="6.140625" style="3" customWidth="1"/>
    <col min="8456" max="8456" width="1.7109375" style="3" customWidth="1"/>
    <col min="8457" max="8461" width="6.140625" style="3" customWidth="1"/>
    <col min="8462" max="8704" width="8.85546875" style="3"/>
    <col min="8705" max="8705" width="19.28515625" style="3" customWidth="1"/>
    <col min="8706" max="8706" width="5.28515625" style="3" customWidth="1"/>
    <col min="8707" max="8711" width="6.140625" style="3" customWidth="1"/>
    <col min="8712" max="8712" width="1.7109375" style="3" customWidth="1"/>
    <col min="8713" max="8717" width="6.140625" style="3" customWidth="1"/>
    <col min="8718" max="8960" width="8.85546875" style="3"/>
    <col min="8961" max="8961" width="19.28515625" style="3" customWidth="1"/>
    <col min="8962" max="8962" width="5.28515625" style="3" customWidth="1"/>
    <col min="8963" max="8967" width="6.140625" style="3" customWidth="1"/>
    <col min="8968" max="8968" width="1.7109375" style="3" customWidth="1"/>
    <col min="8969" max="8973" width="6.140625" style="3" customWidth="1"/>
    <col min="8974" max="9216" width="8.85546875" style="3"/>
    <col min="9217" max="9217" width="19.28515625" style="3" customWidth="1"/>
    <col min="9218" max="9218" width="5.28515625" style="3" customWidth="1"/>
    <col min="9219" max="9223" width="6.140625" style="3" customWidth="1"/>
    <col min="9224" max="9224" width="1.7109375" style="3" customWidth="1"/>
    <col min="9225" max="9229" width="6.140625" style="3" customWidth="1"/>
    <col min="9230" max="9472" width="8.85546875" style="3"/>
    <col min="9473" max="9473" width="19.28515625" style="3" customWidth="1"/>
    <col min="9474" max="9474" width="5.28515625" style="3" customWidth="1"/>
    <col min="9475" max="9479" width="6.140625" style="3" customWidth="1"/>
    <col min="9480" max="9480" width="1.7109375" style="3" customWidth="1"/>
    <col min="9481" max="9485" width="6.140625" style="3" customWidth="1"/>
    <col min="9486" max="9728" width="8.85546875" style="3"/>
    <col min="9729" max="9729" width="19.28515625" style="3" customWidth="1"/>
    <col min="9730" max="9730" width="5.28515625" style="3" customWidth="1"/>
    <col min="9731" max="9735" width="6.140625" style="3" customWidth="1"/>
    <col min="9736" max="9736" width="1.7109375" style="3" customWidth="1"/>
    <col min="9737" max="9741" width="6.140625" style="3" customWidth="1"/>
    <col min="9742" max="9984" width="8.85546875" style="3"/>
    <col min="9985" max="9985" width="19.28515625" style="3" customWidth="1"/>
    <col min="9986" max="9986" width="5.28515625" style="3" customWidth="1"/>
    <col min="9987" max="9991" width="6.140625" style="3" customWidth="1"/>
    <col min="9992" max="9992" width="1.7109375" style="3" customWidth="1"/>
    <col min="9993" max="9997" width="6.140625" style="3" customWidth="1"/>
    <col min="9998" max="10240" width="8.85546875" style="3"/>
    <col min="10241" max="10241" width="19.28515625" style="3" customWidth="1"/>
    <col min="10242" max="10242" width="5.28515625" style="3" customWidth="1"/>
    <col min="10243" max="10247" width="6.140625" style="3" customWidth="1"/>
    <col min="10248" max="10248" width="1.7109375" style="3" customWidth="1"/>
    <col min="10249" max="10253" width="6.140625" style="3" customWidth="1"/>
    <col min="10254" max="10496" width="8.85546875" style="3"/>
    <col min="10497" max="10497" width="19.28515625" style="3" customWidth="1"/>
    <col min="10498" max="10498" width="5.28515625" style="3" customWidth="1"/>
    <col min="10499" max="10503" width="6.140625" style="3" customWidth="1"/>
    <col min="10504" max="10504" width="1.7109375" style="3" customWidth="1"/>
    <col min="10505" max="10509" width="6.140625" style="3" customWidth="1"/>
    <col min="10510" max="10752" width="8.85546875" style="3"/>
    <col min="10753" max="10753" width="19.28515625" style="3" customWidth="1"/>
    <col min="10754" max="10754" width="5.28515625" style="3" customWidth="1"/>
    <col min="10755" max="10759" width="6.140625" style="3" customWidth="1"/>
    <col min="10760" max="10760" width="1.7109375" style="3" customWidth="1"/>
    <col min="10761" max="10765" width="6.140625" style="3" customWidth="1"/>
    <col min="10766" max="11008" width="8.85546875" style="3"/>
    <col min="11009" max="11009" width="19.28515625" style="3" customWidth="1"/>
    <col min="11010" max="11010" width="5.28515625" style="3" customWidth="1"/>
    <col min="11011" max="11015" width="6.140625" style="3" customWidth="1"/>
    <col min="11016" max="11016" width="1.7109375" style="3" customWidth="1"/>
    <col min="11017" max="11021" width="6.140625" style="3" customWidth="1"/>
    <col min="11022" max="11264" width="8.85546875" style="3"/>
    <col min="11265" max="11265" width="19.28515625" style="3" customWidth="1"/>
    <col min="11266" max="11266" width="5.28515625" style="3" customWidth="1"/>
    <col min="11267" max="11271" width="6.140625" style="3" customWidth="1"/>
    <col min="11272" max="11272" width="1.7109375" style="3" customWidth="1"/>
    <col min="11273" max="11277" width="6.140625" style="3" customWidth="1"/>
    <col min="11278" max="11520" width="8.85546875" style="3"/>
    <col min="11521" max="11521" width="19.28515625" style="3" customWidth="1"/>
    <col min="11522" max="11522" width="5.28515625" style="3" customWidth="1"/>
    <col min="11523" max="11527" width="6.140625" style="3" customWidth="1"/>
    <col min="11528" max="11528" width="1.7109375" style="3" customWidth="1"/>
    <col min="11529" max="11533" width="6.140625" style="3" customWidth="1"/>
    <col min="11534" max="11776" width="8.85546875" style="3"/>
    <col min="11777" max="11777" width="19.28515625" style="3" customWidth="1"/>
    <col min="11778" max="11778" width="5.28515625" style="3" customWidth="1"/>
    <col min="11779" max="11783" width="6.140625" style="3" customWidth="1"/>
    <col min="11784" max="11784" width="1.7109375" style="3" customWidth="1"/>
    <col min="11785" max="11789" width="6.140625" style="3" customWidth="1"/>
    <col min="11790" max="12032" width="8.85546875" style="3"/>
    <col min="12033" max="12033" width="19.28515625" style="3" customWidth="1"/>
    <col min="12034" max="12034" width="5.28515625" style="3" customWidth="1"/>
    <col min="12035" max="12039" width="6.140625" style="3" customWidth="1"/>
    <col min="12040" max="12040" width="1.7109375" style="3" customWidth="1"/>
    <col min="12041" max="12045" width="6.140625" style="3" customWidth="1"/>
    <col min="12046" max="12288" width="8.85546875" style="3"/>
    <col min="12289" max="12289" width="19.28515625" style="3" customWidth="1"/>
    <col min="12290" max="12290" width="5.28515625" style="3" customWidth="1"/>
    <col min="12291" max="12295" width="6.140625" style="3" customWidth="1"/>
    <col min="12296" max="12296" width="1.7109375" style="3" customWidth="1"/>
    <col min="12297" max="12301" width="6.140625" style="3" customWidth="1"/>
    <col min="12302" max="12544" width="8.85546875" style="3"/>
    <col min="12545" max="12545" width="19.28515625" style="3" customWidth="1"/>
    <col min="12546" max="12546" width="5.28515625" style="3" customWidth="1"/>
    <col min="12547" max="12551" width="6.140625" style="3" customWidth="1"/>
    <col min="12552" max="12552" width="1.7109375" style="3" customWidth="1"/>
    <col min="12553" max="12557" width="6.140625" style="3" customWidth="1"/>
    <col min="12558" max="12800" width="8.85546875" style="3"/>
    <col min="12801" max="12801" width="19.28515625" style="3" customWidth="1"/>
    <col min="12802" max="12802" width="5.28515625" style="3" customWidth="1"/>
    <col min="12803" max="12807" width="6.140625" style="3" customWidth="1"/>
    <col min="12808" max="12808" width="1.7109375" style="3" customWidth="1"/>
    <col min="12809" max="12813" width="6.140625" style="3" customWidth="1"/>
    <col min="12814" max="13056" width="8.85546875" style="3"/>
    <col min="13057" max="13057" width="19.28515625" style="3" customWidth="1"/>
    <col min="13058" max="13058" width="5.28515625" style="3" customWidth="1"/>
    <col min="13059" max="13063" width="6.140625" style="3" customWidth="1"/>
    <col min="13064" max="13064" width="1.7109375" style="3" customWidth="1"/>
    <col min="13065" max="13069" width="6.140625" style="3" customWidth="1"/>
    <col min="13070" max="13312" width="8.85546875" style="3"/>
    <col min="13313" max="13313" width="19.28515625" style="3" customWidth="1"/>
    <col min="13314" max="13314" width="5.28515625" style="3" customWidth="1"/>
    <col min="13315" max="13319" width="6.140625" style="3" customWidth="1"/>
    <col min="13320" max="13320" width="1.7109375" style="3" customWidth="1"/>
    <col min="13321" max="13325" width="6.140625" style="3" customWidth="1"/>
    <col min="13326" max="13568" width="8.85546875" style="3"/>
    <col min="13569" max="13569" width="19.28515625" style="3" customWidth="1"/>
    <col min="13570" max="13570" width="5.28515625" style="3" customWidth="1"/>
    <col min="13571" max="13575" width="6.140625" style="3" customWidth="1"/>
    <col min="13576" max="13576" width="1.7109375" style="3" customWidth="1"/>
    <col min="13577" max="13581" width="6.140625" style="3" customWidth="1"/>
    <col min="13582" max="13824" width="8.85546875" style="3"/>
    <col min="13825" max="13825" width="19.28515625" style="3" customWidth="1"/>
    <col min="13826" max="13826" width="5.28515625" style="3" customWidth="1"/>
    <col min="13827" max="13831" width="6.140625" style="3" customWidth="1"/>
    <col min="13832" max="13832" width="1.7109375" style="3" customWidth="1"/>
    <col min="13833" max="13837" width="6.140625" style="3" customWidth="1"/>
    <col min="13838" max="14080" width="8.85546875" style="3"/>
    <col min="14081" max="14081" width="19.28515625" style="3" customWidth="1"/>
    <col min="14082" max="14082" width="5.28515625" style="3" customWidth="1"/>
    <col min="14083" max="14087" width="6.140625" style="3" customWidth="1"/>
    <col min="14088" max="14088" width="1.7109375" style="3" customWidth="1"/>
    <col min="14089" max="14093" width="6.140625" style="3" customWidth="1"/>
    <col min="14094" max="14336" width="8.85546875" style="3"/>
    <col min="14337" max="14337" width="19.28515625" style="3" customWidth="1"/>
    <col min="14338" max="14338" width="5.28515625" style="3" customWidth="1"/>
    <col min="14339" max="14343" width="6.140625" style="3" customWidth="1"/>
    <col min="14344" max="14344" width="1.7109375" style="3" customWidth="1"/>
    <col min="14345" max="14349" width="6.140625" style="3" customWidth="1"/>
    <col min="14350" max="14592" width="8.85546875" style="3"/>
    <col min="14593" max="14593" width="19.28515625" style="3" customWidth="1"/>
    <col min="14594" max="14594" width="5.28515625" style="3" customWidth="1"/>
    <col min="14595" max="14599" width="6.140625" style="3" customWidth="1"/>
    <col min="14600" max="14600" width="1.7109375" style="3" customWidth="1"/>
    <col min="14601" max="14605" width="6.140625" style="3" customWidth="1"/>
    <col min="14606" max="14848" width="8.85546875" style="3"/>
    <col min="14849" max="14849" width="19.28515625" style="3" customWidth="1"/>
    <col min="14850" max="14850" width="5.28515625" style="3" customWidth="1"/>
    <col min="14851" max="14855" width="6.140625" style="3" customWidth="1"/>
    <col min="14856" max="14856" width="1.7109375" style="3" customWidth="1"/>
    <col min="14857" max="14861" width="6.140625" style="3" customWidth="1"/>
    <col min="14862" max="15104" width="8.85546875" style="3"/>
    <col min="15105" max="15105" width="19.28515625" style="3" customWidth="1"/>
    <col min="15106" max="15106" width="5.28515625" style="3" customWidth="1"/>
    <col min="15107" max="15111" width="6.140625" style="3" customWidth="1"/>
    <col min="15112" max="15112" width="1.7109375" style="3" customWidth="1"/>
    <col min="15113" max="15117" width="6.140625" style="3" customWidth="1"/>
    <col min="15118" max="15360" width="8.85546875" style="3"/>
    <col min="15361" max="15361" width="19.28515625" style="3" customWidth="1"/>
    <col min="15362" max="15362" width="5.28515625" style="3" customWidth="1"/>
    <col min="15363" max="15367" width="6.140625" style="3" customWidth="1"/>
    <col min="15368" max="15368" width="1.7109375" style="3" customWidth="1"/>
    <col min="15369" max="15373" width="6.140625" style="3" customWidth="1"/>
    <col min="15374" max="15616" width="8.85546875" style="3"/>
    <col min="15617" max="15617" width="19.28515625" style="3" customWidth="1"/>
    <col min="15618" max="15618" width="5.28515625" style="3" customWidth="1"/>
    <col min="15619" max="15623" width="6.140625" style="3" customWidth="1"/>
    <col min="15624" max="15624" width="1.7109375" style="3" customWidth="1"/>
    <col min="15625" max="15629" width="6.140625" style="3" customWidth="1"/>
    <col min="15630" max="15872" width="8.85546875" style="3"/>
    <col min="15873" max="15873" width="19.28515625" style="3" customWidth="1"/>
    <col min="15874" max="15874" width="5.28515625" style="3" customWidth="1"/>
    <col min="15875" max="15879" width="6.140625" style="3" customWidth="1"/>
    <col min="15880" max="15880" width="1.7109375" style="3" customWidth="1"/>
    <col min="15881" max="15885" width="6.140625" style="3" customWidth="1"/>
    <col min="15886" max="16128" width="8.85546875" style="3"/>
    <col min="16129" max="16129" width="19.28515625" style="3" customWidth="1"/>
    <col min="16130" max="16130" width="5.28515625" style="3" customWidth="1"/>
    <col min="16131" max="16135" width="6.140625" style="3" customWidth="1"/>
    <col min="16136" max="16136" width="1.7109375" style="3" customWidth="1"/>
    <col min="16137" max="16141" width="6.140625" style="3" customWidth="1"/>
    <col min="16142" max="16384" width="8.85546875" style="3"/>
  </cols>
  <sheetData>
    <row r="1" spans="1:15" ht="12.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12" customHeight="1">
      <c r="A2" s="4"/>
      <c r="B2" s="5"/>
      <c r="C2" s="6" t="s">
        <v>1</v>
      </c>
      <c r="D2" s="6"/>
      <c r="E2" s="6"/>
      <c r="F2" s="6"/>
      <c r="G2" s="6"/>
      <c r="H2" s="4"/>
      <c r="I2" s="6" t="s">
        <v>2</v>
      </c>
      <c r="J2" s="7"/>
      <c r="K2" s="7"/>
      <c r="L2" s="7"/>
      <c r="M2" s="7"/>
    </row>
    <row r="3" spans="1:15" ht="12.6" customHeight="1">
      <c r="A3" s="2" t="s">
        <v>3</v>
      </c>
      <c r="B3" s="2" t="s">
        <v>4</v>
      </c>
      <c r="C3" s="2">
        <v>1970</v>
      </c>
      <c r="D3" s="2">
        <v>1980</v>
      </c>
      <c r="E3" s="2">
        <v>1990</v>
      </c>
      <c r="F3" s="2">
        <v>2000</v>
      </c>
      <c r="G3" s="2">
        <v>2004</v>
      </c>
      <c r="H3" s="2"/>
      <c r="I3" s="2">
        <v>2005</v>
      </c>
      <c r="J3" s="2">
        <v>2006</v>
      </c>
      <c r="K3" s="2">
        <v>2007</v>
      </c>
      <c r="L3" s="2">
        <v>2010</v>
      </c>
      <c r="M3" s="2">
        <v>2015</v>
      </c>
    </row>
    <row r="4" spans="1:15" ht="9.75" customHeight="1">
      <c r="A4" s="8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ht="9.75" customHeight="1">
      <c r="A5" s="10" t="s">
        <v>6</v>
      </c>
      <c r="B5" s="9" t="s">
        <v>7</v>
      </c>
      <c r="C5" s="11" t="s">
        <v>8</v>
      </c>
      <c r="D5" s="11">
        <v>43.34</v>
      </c>
      <c r="E5" s="11">
        <v>39.67</v>
      </c>
      <c r="F5" s="11">
        <v>27.01</v>
      </c>
      <c r="G5" s="12">
        <v>51.99</v>
      </c>
      <c r="H5" s="12"/>
      <c r="I5" s="12">
        <v>47.89</v>
      </c>
      <c r="J5" s="12">
        <v>42.29</v>
      </c>
      <c r="K5" s="12">
        <v>36.229999999999997</v>
      </c>
      <c r="L5" s="12">
        <v>30.05</v>
      </c>
      <c r="M5" s="12">
        <v>30.31</v>
      </c>
    </row>
    <row r="6" spans="1:15" ht="9.75" customHeight="1">
      <c r="A6" s="10" t="s">
        <v>9</v>
      </c>
      <c r="B6" s="9" t="s">
        <v>10</v>
      </c>
      <c r="C6" s="11">
        <v>4.3099999999999996</v>
      </c>
      <c r="D6" s="11">
        <v>46.78</v>
      </c>
      <c r="E6" s="11">
        <v>22.88</v>
      </c>
      <c r="F6" s="11">
        <v>29.05</v>
      </c>
      <c r="G6" s="12">
        <v>35.86</v>
      </c>
      <c r="H6" s="12"/>
      <c r="I6" s="12">
        <v>34.479999999999997</v>
      </c>
      <c r="J6" s="12">
        <v>30.75</v>
      </c>
      <c r="K6" s="12">
        <v>28.6</v>
      </c>
      <c r="L6" s="12">
        <v>24.42</v>
      </c>
      <c r="M6" s="12">
        <v>24.61</v>
      </c>
    </row>
    <row r="7" spans="1:15" ht="9.75" customHeight="1">
      <c r="A7" s="10" t="s">
        <v>11</v>
      </c>
      <c r="B7" s="9" t="s">
        <v>12</v>
      </c>
      <c r="C7" s="11" t="s">
        <v>8</v>
      </c>
      <c r="D7" s="11">
        <v>4.3099999999999996</v>
      </c>
      <c r="E7" s="11">
        <v>2.5499999999999998</v>
      </c>
      <c r="F7" s="11">
        <v>3.97</v>
      </c>
      <c r="G7" s="12">
        <v>4.07</v>
      </c>
      <c r="H7" s="12"/>
      <c r="I7" s="12">
        <v>4.3099999999999996</v>
      </c>
      <c r="J7" s="12">
        <v>3.75</v>
      </c>
      <c r="K7" s="12">
        <v>3.62</v>
      </c>
      <c r="L7" s="12">
        <v>3.52</v>
      </c>
      <c r="M7" s="12">
        <v>3.6</v>
      </c>
    </row>
    <row r="8" spans="1:15" ht="9.75" customHeight="1">
      <c r="A8" s="10" t="s">
        <v>13</v>
      </c>
      <c r="B8" s="9" t="s">
        <v>12</v>
      </c>
      <c r="C8" s="11">
        <v>0.61</v>
      </c>
      <c r="D8" s="11">
        <v>1.97</v>
      </c>
      <c r="E8" s="11">
        <v>1.7</v>
      </c>
      <c r="F8" s="11">
        <v>4.43</v>
      </c>
      <c r="G8" s="12">
        <v>5.6</v>
      </c>
      <c r="H8" s="12"/>
      <c r="I8" s="12">
        <v>5.27</v>
      </c>
      <c r="J8" s="12">
        <v>4.57</v>
      </c>
      <c r="K8" s="12">
        <v>4.29</v>
      </c>
      <c r="L8" s="12">
        <v>3.85</v>
      </c>
      <c r="M8" s="12">
        <v>3.87</v>
      </c>
    </row>
    <row r="9" spans="1:15" ht="9.75" customHeight="1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ht="9.75" customHeight="1">
      <c r="A10" s="8" t="s">
        <v>14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5" ht="9.75" customHeight="1">
      <c r="A11" s="13" t="s">
        <v>15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5" ht="9.75" customHeight="1">
      <c r="A12" s="14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5" ht="9.75" customHeight="1">
      <c r="A13" s="15" t="s">
        <v>17</v>
      </c>
      <c r="B13" s="9" t="s">
        <v>18</v>
      </c>
      <c r="C13" s="16">
        <v>240.64</v>
      </c>
      <c r="D13" s="16">
        <v>330.31</v>
      </c>
      <c r="E13" s="16">
        <v>126.67</v>
      </c>
      <c r="F13" s="16">
        <v>93.21</v>
      </c>
      <c r="G13" s="17">
        <v>147.31</v>
      </c>
      <c r="H13" s="17"/>
      <c r="I13" s="17">
        <v>155.16</v>
      </c>
      <c r="J13" s="17">
        <v>155.69</v>
      </c>
      <c r="K13" s="17">
        <v>154.08000000000001</v>
      </c>
      <c r="L13" s="17">
        <v>150.25</v>
      </c>
      <c r="M13" s="17">
        <v>136.74</v>
      </c>
      <c r="N13" s="18"/>
      <c r="O13" s="18"/>
    </row>
    <row r="14" spans="1:15" ht="9.75" customHeight="1">
      <c r="A14" s="15" t="s">
        <v>91</v>
      </c>
      <c r="B14" s="9" t="s">
        <v>18</v>
      </c>
      <c r="C14" s="16">
        <v>408.78</v>
      </c>
      <c r="D14" s="16">
        <v>439.77</v>
      </c>
      <c r="E14" s="16">
        <v>197.22</v>
      </c>
      <c r="F14" s="16">
        <v>197.54</v>
      </c>
      <c r="G14" s="17">
        <v>168.56</v>
      </c>
      <c r="H14" s="17"/>
      <c r="I14" s="17">
        <v>168.92</v>
      </c>
      <c r="J14" s="17">
        <v>171.57</v>
      </c>
      <c r="K14" s="17">
        <v>172.29</v>
      </c>
      <c r="L14" s="17">
        <v>175.97</v>
      </c>
      <c r="M14" s="17">
        <v>190.92</v>
      </c>
      <c r="N14" s="18"/>
      <c r="O14" s="18"/>
    </row>
    <row r="15" spans="1:15" ht="9.75" customHeight="1">
      <c r="A15" s="15" t="s">
        <v>19</v>
      </c>
      <c r="B15" s="9" t="s">
        <v>18</v>
      </c>
      <c r="C15" s="16">
        <v>325.69</v>
      </c>
      <c r="D15" s="16">
        <v>411.47</v>
      </c>
      <c r="E15" s="16">
        <v>118.17</v>
      </c>
      <c r="F15" s="16">
        <v>93.95</v>
      </c>
      <c r="G15" s="17">
        <v>75.38</v>
      </c>
      <c r="H15" s="17"/>
      <c r="I15" s="17">
        <v>84.46</v>
      </c>
      <c r="J15" s="17">
        <v>87.72</v>
      </c>
      <c r="K15" s="17">
        <v>90.06</v>
      </c>
      <c r="L15" s="17">
        <v>98.34</v>
      </c>
      <c r="M15" s="17">
        <v>113.95</v>
      </c>
      <c r="N15" s="18"/>
      <c r="O15" s="18"/>
    </row>
    <row r="16" spans="1:15" ht="9.75" customHeight="1">
      <c r="A16" s="15" t="s">
        <v>20</v>
      </c>
      <c r="B16" s="9" t="s">
        <v>18</v>
      </c>
      <c r="C16" s="16">
        <v>297.68</v>
      </c>
      <c r="D16" s="16">
        <v>210.52</v>
      </c>
      <c r="E16" s="16">
        <v>205.75</v>
      </c>
      <c r="F16" s="16">
        <v>193.07</v>
      </c>
      <c r="G16" s="17">
        <v>160.16</v>
      </c>
      <c r="H16" s="17"/>
      <c r="I16" s="17">
        <v>172.4</v>
      </c>
      <c r="J16" s="17">
        <v>168.19</v>
      </c>
      <c r="K16" s="17">
        <v>157.32</v>
      </c>
      <c r="L16" s="17">
        <v>154.94</v>
      </c>
      <c r="M16" s="17">
        <v>154.97</v>
      </c>
      <c r="N16" s="18"/>
      <c r="O16" s="18"/>
    </row>
    <row r="17" spans="1:15" ht="9.75" customHeight="1">
      <c r="A17" s="15"/>
      <c r="B17" s="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8"/>
    </row>
    <row r="18" spans="1:15" ht="9.75" customHeight="1">
      <c r="A18" s="14" t="s">
        <v>21</v>
      </c>
      <c r="B18" s="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8"/>
    </row>
    <row r="19" spans="1:15" ht="9.75" customHeight="1">
      <c r="A19" s="19" t="s">
        <v>22</v>
      </c>
      <c r="B19" s="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</row>
    <row r="20" spans="1:15" ht="9.75" customHeight="1">
      <c r="A20" s="20" t="s">
        <v>23</v>
      </c>
      <c r="B20" s="9" t="s">
        <v>7</v>
      </c>
      <c r="C20" s="16">
        <v>1415.98</v>
      </c>
      <c r="D20" s="16">
        <v>854.9</v>
      </c>
      <c r="E20" s="16">
        <v>336.5</v>
      </c>
      <c r="F20" s="16">
        <v>463.4</v>
      </c>
      <c r="G20" s="17">
        <v>627.71</v>
      </c>
      <c r="H20" s="17"/>
      <c r="I20" s="17">
        <v>574.66</v>
      </c>
      <c r="J20" s="17">
        <v>556</v>
      </c>
      <c r="K20" s="17">
        <v>531.85</v>
      </c>
      <c r="L20" s="17">
        <v>469.53</v>
      </c>
      <c r="M20" s="17">
        <v>483.14</v>
      </c>
      <c r="N20" s="18"/>
      <c r="O20" s="18"/>
    </row>
    <row r="21" spans="1:15" ht="9.75" customHeight="1">
      <c r="A21" s="20" t="s">
        <v>24</v>
      </c>
      <c r="B21" s="9" t="s">
        <v>7</v>
      </c>
      <c r="C21" s="16">
        <v>801.58</v>
      </c>
      <c r="D21" s="16">
        <v>574.38</v>
      </c>
      <c r="E21" s="16">
        <v>230.67</v>
      </c>
      <c r="F21" s="16">
        <v>313.58999999999997</v>
      </c>
      <c r="G21" s="17">
        <v>427.72</v>
      </c>
      <c r="H21" s="17"/>
      <c r="I21" s="17">
        <v>402.26</v>
      </c>
      <c r="J21" s="17">
        <v>409.26</v>
      </c>
      <c r="K21" s="17">
        <v>411.66</v>
      </c>
      <c r="L21" s="17">
        <v>422.57</v>
      </c>
      <c r="M21" s="17">
        <v>433</v>
      </c>
      <c r="N21" s="18"/>
      <c r="O21" s="18"/>
    </row>
    <row r="22" spans="1:15" ht="9.75" customHeight="1">
      <c r="A22" s="20" t="s">
        <v>25</v>
      </c>
      <c r="B22" s="9" t="s">
        <v>7</v>
      </c>
      <c r="C22" s="16">
        <v>1349.54</v>
      </c>
      <c r="D22" s="16">
        <v>1089.51</v>
      </c>
      <c r="E22" s="16">
        <v>963.67</v>
      </c>
      <c r="F22" s="16">
        <v>734.38</v>
      </c>
      <c r="G22" s="17">
        <v>1102.08</v>
      </c>
      <c r="H22" s="17"/>
      <c r="I22" s="17">
        <v>909.87</v>
      </c>
      <c r="J22" s="17">
        <v>881.07</v>
      </c>
      <c r="K22" s="17">
        <v>843.51</v>
      </c>
      <c r="L22" s="17">
        <v>746.55</v>
      </c>
      <c r="M22" s="17">
        <v>725.62</v>
      </c>
      <c r="N22" s="18"/>
      <c r="O22" s="18"/>
    </row>
    <row r="23" spans="1:15" ht="9.75" customHeight="1">
      <c r="A23" s="20" t="s">
        <v>26</v>
      </c>
      <c r="B23" s="9" t="s">
        <v>7</v>
      </c>
      <c r="C23" s="16">
        <v>927.08</v>
      </c>
      <c r="D23" s="16">
        <v>740.54</v>
      </c>
      <c r="E23" s="16">
        <v>289.75</v>
      </c>
      <c r="F23" s="16">
        <v>319.25</v>
      </c>
      <c r="G23" s="17">
        <v>447.99</v>
      </c>
      <c r="H23" s="17"/>
      <c r="I23" s="17">
        <v>430.99</v>
      </c>
      <c r="J23" s="17">
        <v>426.72</v>
      </c>
      <c r="K23" s="17">
        <v>417.62</v>
      </c>
      <c r="L23" s="17">
        <v>394.4</v>
      </c>
      <c r="M23" s="17">
        <v>405.65</v>
      </c>
      <c r="N23" s="18"/>
      <c r="O23" s="18"/>
    </row>
    <row r="24" spans="1:15" ht="9.75" customHeight="1">
      <c r="A24" s="20" t="s">
        <v>27</v>
      </c>
      <c r="B24" s="9" t="s">
        <v>7</v>
      </c>
      <c r="C24" s="16">
        <v>365.72</v>
      </c>
      <c r="D24" s="16">
        <v>332.93</v>
      </c>
      <c r="E24" s="16">
        <v>200.17</v>
      </c>
      <c r="F24" s="16">
        <v>194.66</v>
      </c>
      <c r="G24" s="17">
        <v>229.22</v>
      </c>
      <c r="H24" s="17"/>
      <c r="I24" s="17">
        <v>191.55</v>
      </c>
      <c r="J24" s="17">
        <v>182.6</v>
      </c>
      <c r="K24" s="17">
        <v>181.16</v>
      </c>
      <c r="L24" s="17">
        <v>201.9</v>
      </c>
      <c r="M24" s="17">
        <v>200.55</v>
      </c>
      <c r="N24" s="18"/>
      <c r="O24" s="18"/>
    </row>
    <row r="25" spans="1:15" ht="9.75" customHeight="1">
      <c r="A25" s="20" t="s">
        <v>28</v>
      </c>
      <c r="B25" s="9" t="s">
        <v>7</v>
      </c>
      <c r="C25" s="16">
        <v>1020.8</v>
      </c>
      <c r="D25" s="16">
        <v>758.19</v>
      </c>
      <c r="E25" s="16">
        <v>447.33</v>
      </c>
      <c r="F25" s="16">
        <v>347.89</v>
      </c>
      <c r="G25" s="17">
        <v>585.17999999999995</v>
      </c>
      <c r="H25" s="17"/>
      <c r="I25" s="17">
        <v>502.83</v>
      </c>
      <c r="J25" s="17">
        <v>492.07</v>
      </c>
      <c r="K25" s="17">
        <v>475.78</v>
      </c>
      <c r="L25" s="17">
        <v>431.97</v>
      </c>
      <c r="M25" s="17">
        <v>437.56</v>
      </c>
      <c r="N25" s="18"/>
      <c r="O25" s="18"/>
    </row>
    <row r="26" spans="1:15" ht="9.75" customHeight="1">
      <c r="A26" s="20" t="s">
        <v>29</v>
      </c>
      <c r="B26" s="9" t="s">
        <v>7</v>
      </c>
      <c r="C26" s="16">
        <v>416.82</v>
      </c>
      <c r="D26" s="16">
        <v>375.83</v>
      </c>
      <c r="E26" s="16">
        <v>246.75</v>
      </c>
      <c r="F26" s="16">
        <v>217.98</v>
      </c>
      <c r="G26" s="17">
        <v>291.24</v>
      </c>
      <c r="H26" s="17"/>
      <c r="I26" s="17">
        <v>239.44</v>
      </c>
      <c r="J26" s="17">
        <v>225.85</v>
      </c>
      <c r="K26" s="17">
        <v>209.76</v>
      </c>
      <c r="L26" s="17">
        <v>211.29</v>
      </c>
      <c r="M26" s="17">
        <v>214.22</v>
      </c>
      <c r="N26" s="18"/>
      <c r="O26" s="18"/>
    </row>
    <row r="27" spans="1:15" ht="9.75" customHeight="1">
      <c r="A27" s="20"/>
      <c r="B27" s="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8"/>
    </row>
    <row r="28" spans="1:15" ht="9.75" customHeight="1">
      <c r="A28" s="19" t="s">
        <v>30</v>
      </c>
      <c r="B28" s="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8"/>
    </row>
    <row r="29" spans="1:15" ht="9.75" customHeight="1">
      <c r="A29" s="20" t="s">
        <v>31</v>
      </c>
      <c r="B29" s="9" t="s">
        <v>7</v>
      </c>
      <c r="C29" s="16">
        <v>208.2</v>
      </c>
      <c r="D29" s="16">
        <v>158.91999999999999</v>
      </c>
      <c r="E29" s="16">
        <v>109.28</v>
      </c>
      <c r="F29" s="16">
        <v>91.1</v>
      </c>
      <c r="G29" s="17">
        <v>106.27</v>
      </c>
      <c r="H29" s="17"/>
      <c r="I29" s="17">
        <v>95.78</v>
      </c>
      <c r="J29" s="17">
        <v>91.3</v>
      </c>
      <c r="K29" s="17">
        <v>95.35</v>
      </c>
      <c r="L29" s="17">
        <v>98.6</v>
      </c>
      <c r="M29" s="17">
        <v>102.1</v>
      </c>
      <c r="N29" s="18"/>
      <c r="O29" s="18"/>
    </row>
    <row r="30" spans="1:15" ht="9.75" customHeight="1">
      <c r="A30" s="20" t="s">
        <v>32</v>
      </c>
      <c r="B30" s="9" t="s">
        <v>7</v>
      </c>
      <c r="C30" s="16">
        <v>450.3</v>
      </c>
      <c r="D30" s="16">
        <v>521.11</v>
      </c>
      <c r="E30" s="16">
        <v>270.85000000000002</v>
      </c>
      <c r="F30" s="16">
        <v>208.27</v>
      </c>
      <c r="G30" s="17">
        <v>225.9</v>
      </c>
      <c r="H30" s="17"/>
      <c r="I30" s="17">
        <v>229.86</v>
      </c>
      <c r="J30" s="17">
        <v>211.44</v>
      </c>
      <c r="K30" s="17">
        <v>200.23</v>
      </c>
      <c r="L30" s="17">
        <v>206.59</v>
      </c>
      <c r="M30" s="17">
        <v>209.66</v>
      </c>
      <c r="N30" s="18"/>
      <c r="O30" s="18"/>
    </row>
    <row r="31" spans="1:15" ht="9.75" customHeight="1">
      <c r="A31" s="20" t="s">
        <v>33</v>
      </c>
      <c r="B31" s="9" t="s">
        <v>7</v>
      </c>
      <c r="C31" s="16">
        <v>184.67</v>
      </c>
      <c r="D31" s="16">
        <v>163.49</v>
      </c>
      <c r="E31" s="16">
        <v>103.94</v>
      </c>
      <c r="F31" s="16">
        <v>90.56</v>
      </c>
      <c r="G31" s="17">
        <v>104.34</v>
      </c>
      <c r="H31" s="17"/>
      <c r="I31" s="17">
        <v>95.78</v>
      </c>
      <c r="J31" s="17">
        <v>91.3</v>
      </c>
      <c r="K31" s="17">
        <v>95.35</v>
      </c>
      <c r="L31" s="17">
        <v>98.6</v>
      </c>
      <c r="M31" s="17">
        <v>102.1</v>
      </c>
      <c r="N31" s="18"/>
      <c r="O31" s="18"/>
    </row>
    <row r="32" spans="1:15" ht="9.75" customHeight="1">
      <c r="A32" s="20" t="s">
        <v>34</v>
      </c>
      <c r="B32" s="9" t="s">
        <v>7</v>
      </c>
      <c r="C32" s="16">
        <v>195.73</v>
      </c>
      <c r="D32" s="16">
        <v>219.14</v>
      </c>
      <c r="E32" s="16">
        <v>135.52000000000001</v>
      </c>
      <c r="F32" s="16">
        <v>117.4</v>
      </c>
      <c r="G32" s="17">
        <v>149.11000000000001</v>
      </c>
      <c r="H32" s="17"/>
      <c r="I32" s="17">
        <v>134.09</v>
      </c>
      <c r="J32" s="17">
        <v>124.94</v>
      </c>
      <c r="K32" s="17">
        <v>128.72</v>
      </c>
      <c r="L32" s="17">
        <v>136.16</v>
      </c>
      <c r="M32" s="17">
        <v>141.29</v>
      </c>
      <c r="N32" s="18"/>
      <c r="O32" s="18"/>
    </row>
    <row r="33" spans="1:15" ht="9.75" customHeight="1">
      <c r="A33" s="20"/>
      <c r="B33" s="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8"/>
    </row>
    <row r="34" spans="1:15" ht="9.75" customHeight="1">
      <c r="A34" s="19" t="s">
        <v>35</v>
      </c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8"/>
      <c r="O34" s="18"/>
    </row>
    <row r="35" spans="1:15" ht="9.75" customHeight="1">
      <c r="A35" s="20" t="s">
        <v>36</v>
      </c>
      <c r="B35" s="9" t="s">
        <v>7</v>
      </c>
      <c r="C35" s="16">
        <v>592.1</v>
      </c>
      <c r="D35" s="16">
        <v>478.64</v>
      </c>
      <c r="E35" s="16">
        <v>540.85</v>
      </c>
      <c r="F35" s="16">
        <v>436.3</v>
      </c>
      <c r="G35" s="17">
        <v>498.61</v>
      </c>
      <c r="H35" s="17"/>
      <c r="I35" s="17">
        <v>440.57</v>
      </c>
      <c r="J35" s="17">
        <v>454.8</v>
      </c>
      <c r="K35" s="17">
        <v>464.16</v>
      </c>
      <c r="L35" s="17">
        <v>497.7</v>
      </c>
      <c r="M35" s="17">
        <v>505.93</v>
      </c>
      <c r="N35" s="18"/>
      <c r="O35" s="18"/>
    </row>
    <row r="36" spans="1:15" ht="9.75" customHeight="1">
      <c r="A36" s="20" t="s">
        <v>37</v>
      </c>
      <c r="B36" s="9" t="s">
        <v>18</v>
      </c>
      <c r="C36" s="16">
        <v>464.99</v>
      </c>
      <c r="D36" s="16">
        <v>350.16</v>
      </c>
      <c r="E36" s="16">
        <v>256.32</v>
      </c>
      <c r="F36" s="16">
        <v>198.82</v>
      </c>
      <c r="G36" s="17">
        <v>238.81</v>
      </c>
      <c r="H36" s="17"/>
      <c r="I36" s="17">
        <v>234.65</v>
      </c>
      <c r="J36" s="17">
        <v>221.05</v>
      </c>
      <c r="K36" s="17">
        <v>214.63</v>
      </c>
      <c r="L36" s="17">
        <v>206.59</v>
      </c>
      <c r="M36" s="17">
        <v>200.55</v>
      </c>
      <c r="N36" s="18"/>
      <c r="O36" s="18"/>
    </row>
    <row r="37" spans="1:15" ht="9.75" customHeight="1">
      <c r="A37" s="20" t="s">
        <v>38</v>
      </c>
      <c r="B37" s="9" t="s">
        <v>7</v>
      </c>
      <c r="C37" s="16">
        <v>599.08000000000004</v>
      </c>
      <c r="D37" s="16">
        <v>507.71</v>
      </c>
      <c r="E37" s="16">
        <v>531.05999999999995</v>
      </c>
      <c r="F37" s="16">
        <v>373.75</v>
      </c>
      <c r="G37" s="17">
        <v>815.06</v>
      </c>
      <c r="H37" s="17"/>
      <c r="I37" s="17">
        <v>766.21</v>
      </c>
      <c r="J37" s="17">
        <v>768.86</v>
      </c>
      <c r="K37" s="17">
        <v>762.78</v>
      </c>
      <c r="L37" s="17">
        <v>760.63</v>
      </c>
      <c r="M37" s="17">
        <v>747.49</v>
      </c>
      <c r="N37" s="18"/>
      <c r="O37" s="18"/>
    </row>
    <row r="38" spans="1:15" ht="9.75" customHeight="1">
      <c r="A38" s="20" t="s">
        <v>39</v>
      </c>
      <c r="B38" s="9" t="s">
        <v>18</v>
      </c>
      <c r="C38" s="11" t="s">
        <v>8</v>
      </c>
      <c r="D38" s="21">
        <v>1461.45</v>
      </c>
      <c r="E38" s="21">
        <v>1069.24</v>
      </c>
      <c r="F38" s="21">
        <v>1556.56</v>
      </c>
      <c r="G38" s="22">
        <v>1054.71</v>
      </c>
      <c r="H38" s="22"/>
      <c r="I38" s="22">
        <v>1101.43</v>
      </c>
      <c r="J38" s="22">
        <v>1143.68</v>
      </c>
      <c r="K38" s="22">
        <v>1172.77</v>
      </c>
      <c r="L38" s="22">
        <v>1267.72</v>
      </c>
      <c r="M38" s="22">
        <v>1367.37</v>
      </c>
      <c r="N38" s="18"/>
      <c r="O38" s="18"/>
    </row>
    <row r="39" spans="1:15" ht="9.75" customHeight="1">
      <c r="A39" s="20" t="s">
        <v>40</v>
      </c>
      <c r="B39" s="9" t="s">
        <v>18</v>
      </c>
      <c r="C39" s="11">
        <v>29.32</v>
      </c>
      <c r="D39" s="11">
        <v>80.13</v>
      </c>
      <c r="E39" s="11">
        <v>27.67</v>
      </c>
      <c r="F39" s="16">
        <v>18.559999999999999</v>
      </c>
      <c r="G39" s="17">
        <v>15.02</v>
      </c>
      <c r="H39" s="17"/>
      <c r="I39" s="17">
        <v>15.32</v>
      </c>
      <c r="J39" s="17">
        <v>15.91</v>
      </c>
      <c r="K39" s="17">
        <v>16.34</v>
      </c>
      <c r="L39" s="17">
        <v>17.84</v>
      </c>
      <c r="M39" s="17">
        <v>19.14</v>
      </c>
      <c r="N39" s="18"/>
      <c r="O39" s="18"/>
    </row>
    <row r="40" spans="1:15" ht="9.75" customHeight="1">
      <c r="A40" s="23"/>
      <c r="B40" s="9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/>
      <c r="O40" s="18"/>
    </row>
    <row r="41" spans="1:15" ht="9.75" customHeight="1">
      <c r="A41" s="14" t="s">
        <v>41</v>
      </c>
      <c r="B41" s="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</row>
    <row r="42" spans="1:15" ht="9.75" customHeight="1">
      <c r="A42" s="19" t="s">
        <v>42</v>
      </c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8"/>
    </row>
    <row r="43" spans="1:15" ht="9.75" customHeight="1">
      <c r="A43" s="20" t="s">
        <v>43</v>
      </c>
      <c r="B43" s="9" t="s">
        <v>44</v>
      </c>
      <c r="C43" s="16">
        <v>153.30000000000001</v>
      </c>
      <c r="D43" s="16">
        <v>319.32</v>
      </c>
      <c r="E43" s="16">
        <v>343.46</v>
      </c>
      <c r="F43" s="16">
        <v>283.42</v>
      </c>
      <c r="G43" s="11" t="s">
        <v>95</v>
      </c>
      <c r="H43" s="17"/>
      <c r="I43" s="11">
        <v>272.95999999999998</v>
      </c>
      <c r="J43" s="17">
        <v>278.70999999999998</v>
      </c>
      <c r="K43" s="17">
        <v>283.39999999999998</v>
      </c>
      <c r="L43" s="17">
        <v>300.5</v>
      </c>
      <c r="M43" s="17">
        <v>319.05</v>
      </c>
      <c r="N43" s="18"/>
      <c r="O43" s="18"/>
    </row>
    <row r="44" spans="1:15" ht="9.75" customHeight="1">
      <c r="A44" s="20" t="s">
        <v>45</v>
      </c>
      <c r="B44" s="9" t="s">
        <v>44</v>
      </c>
      <c r="C44" s="16">
        <v>153.77000000000001</v>
      </c>
      <c r="D44" s="16">
        <v>248.05</v>
      </c>
      <c r="E44" s="16">
        <v>177.19</v>
      </c>
      <c r="F44" s="16">
        <v>195.46</v>
      </c>
      <c r="G44" s="17">
        <v>187.49</v>
      </c>
      <c r="H44" s="17"/>
      <c r="I44" s="17">
        <v>196.34</v>
      </c>
      <c r="J44" s="17">
        <v>206.63</v>
      </c>
      <c r="K44" s="17">
        <v>211.8</v>
      </c>
      <c r="L44" s="17">
        <v>230.07</v>
      </c>
      <c r="M44" s="17">
        <v>241.57</v>
      </c>
      <c r="N44" s="18"/>
      <c r="O44" s="18"/>
    </row>
    <row r="45" spans="1:15" ht="9.75" customHeight="1">
      <c r="A45" s="20" t="s">
        <v>46</v>
      </c>
      <c r="B45" s="9" t="s">
        <v>44</v>
      </c>
      <c r="C45" s="16">
        <v>623.89</v>
      </c>
      <c r="D45" s="16">
        <v>502.41</v>
      </c>
      <c r="E45" s="16">
        <v>533</v>
      </c>
      <c r="F45" s="16">
        <v>611.95000000000005</v>
      </c>
      <c r="G45" s="17">
        <v>552.51</v>
      </c>
      <c r="H45" s="17"/>
      <c r="I45" s="17">
        <v>608.17999999999995</v>
      </c>
      <c r="J45" s="17">
        <v>619.89</v>
      </c>
      <c r="K45" s="17">
        <v>629.29</v>
      </c>
      <c r="L45" s="17">
        <v>657.34</v>
      </c>
      <c r="M45" s="17">
        <v>711.03</v>
      </c>
      <c r="N45" s="18"/>
      <c r="O45" s="18"/>
    </row>
    <row r="46" spans="1:15" ht="9.75" customHeight="1">
      <c r="A46" s="20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8"/>
    </row>
    <row r="47" spans="1:15" ht="9.75" customHeight="1">
      <c r="A47" s="19" t="s">
        <v>47</v>
      </c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  <c r="O47" s="18"/>
    </row>
    <row r="48" spans="1:15" ht="9.75" customHeight="1">
      <c r="A48" s="20" t="s">
        <v>48</v>
      </c>
      <c r="B48" s="9" t="s">
        <v>18</v>
      </c>
      <c r="C48" s="16">
        <v>241.1</v>
      </c>
      <c r="D48" s="16">
        <v>261.58999999999997</v>
      </c>
      <c r="E48" s="16">
        <v>181.91</v>
      </c>
      <c r="F48" s="16">
        <v>133.99</v>
      </c>
      <c r="G48" s="17">
        <v>129.81</v>
      </c>
      <c r="H48" s="17"/>
      <c r="I48" s="17">
        <v>111.91</v>
      </c>
      <c r="J48" s="17">
        <v>116.98</v>
      </c>
      <c r="K48" s="17">
        <v>120.89</v>
      </c>
      <c r="L48" s="17">
        <v>134.57</v>
      </c>
      <c r="M48" s="17">
        <v>136.66</v>
      </c>
      <c r="N48" s="18"/>
      <c r="O48" s="18"/>
    </row>
    <row r="49" spans="1:15" ht="9.75" customHeight="1">
      <c r="A49" s="20" t="s">
        <v>92</v>
      </c>
      <c r="B49" s="9" t="s">
        <v>18</v>
      </c>
      <c r="C49" s="16">
        <v>145.16</v>
      </c>
      <c r="D49" s="16">
        <v>180.73</v>
      </c>
      <c r="E49" s="16">
        <v>86.47</v>
      </c>
      <c r="F49" s="16">
        <v>68.650000000000006</v>
      </c>
      <c r="G49" s="17">
        <v>123.94</v>
      </c>
      <c r="H49" s="17"/>
      <c r="I49" s="17">
        <v>109.8</v>
      </c>
      <c r="J49" s="17">
        <v>95.35</v>
      </c>
      <c r="K49" s="17">
        <v>90.39</v>
      </c>
      <c r="L49" s="17">
        <v>82.81</v>
      </c>
      <c r="M49" s="17">
        <v>82.4</v>
      </c>
      <c r="N49" s="18"/>
      <c r="O49" s="18"/>
    </row>
    <row r="50" spans="1:15" ht="9.75" customHeight="1">
      <c r="A50" s="20" t="s">
        <v>49</v>
      </c>
      <c r="B50" s="9" t="s">
        <v>7</v>
      </c>
      <c r="C50" s="21">
        <v>3835.93</v>
      </c>
      <c r="D50" s="21">
        <v>2887.41</v>
      </c>
      <c r="E50" s="21">
        <v>3392.19</v>
      </c>
      <c r="F50" s="21">
        <v>3062.58</v>
      </c>
      <c r="G50" s="22">
        <v>2603.84</v>
      </c>
      <c r="H50" s="22"/>
      <c r="I50" s="22">
        <v>2585.96</v>
      </c>
      <c r="J50" s="22">
        <v>2613.85</v>
      </c>
      <c r="K50" s="22">
        <v>2612.09</v>
      </c>
      <c r="L50" s="22">
        <v>2629.36</v>
      </c>
      <c r="M50" s="22">
        <v>2597.9899999999998</v>
      </c>
      <c r="N50" s="18"/>
      <c r="O50" s="18"/>
    </row>
    <row r="51" spans="1:15" ht="9.75" customHeight="1">
      <c r="A51" s="20"/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  <c r="O51" s="18"/>
    </row>
    <row r="52" spans="1:15" ht="9.75" customHeight="1">
      <c r="A52" s="13" t="s">
        <v>50</v>
      </c>
      <c r="B52" s="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  <c r="O52" s="18"/>
    </row>
    <row r="53" spans="1:15" ht="9.75" customHeight="1">
      <c r="A53" s="24" t="s">
        <v>51</v>
      </c>
      <c r="B53" s="9" t="s">
        <v>7</v>
      </c>
      <c r="C53" s="16">
        <v>192.51</v>
      </c>
      <c r="D53" s="16">
        <v>281.92</v>
      </c>
      <c r="E53" s="16">
        <v>171.4</v>
      </c>
      <c r="F53" s="16">
        <v>158.69</v>
      </c>
      <c r="G53" s="17">
        <v>210.29</v>
      </c>
      <c r="H53" s="17"/>
      <c r="I53" s="17">
        <v>215.5</v>
      </c>
      <c r="J53" s="17">
        <v>206.63</v>
      </c>
      <c r="K53" s="17">
        <v>190.69</v>
      </c>
      <c r="L53" s="17">
        <v>159.63999999999999</v>
      </c>
      <c r="M53" s="17">
        <v>159.53</v>
      </c>
      <c r="N53" s="18"/>
      <c r="O53" s="18"/>
    </row>
    <row r="54" spans="1:15" ht="9.75" customHeight="1">
      <c r="A54" s="24" t="s">
        <v>52</v>
      </c>
      <c r="B54" s="9" t="s">
        <v>7</v>
      </c>
      <c r="C54" s="16">
        <v>39.22</v>
      </c>
      <c r="D54" s="16">
        <v>59.26</v>
      </c>
      <c r="E54" s="16">
        <v>40.5</v>
      </c>
      <c r="F54" s="16">
        <v>45.02</v>
      </c>
      <c r="G54" s="17">
        <v>38.950000000000003</v>
      </c>
      <c r="H54" s="17"/>
      <c r="I54" s="17">
        <v>40.229999999999997</v>
      </c>
      <c r="J54" s="17">
        <v>40.369999999999997</v>
      </c>
      <c r="K54" s="17">
        <v>40.049999999999997</v>
      </c>
      <c r="L54" s="17">
        <v>39.44</v>
      </c>
      <c r="M54" s="17">
        <v>38.29</v>
      </c>
      <c r="N54" s="18"/>
      <c r="O54" s="18"/>
    </row>
    <row r="55" spans="1:15" ht="9.75" customHeight="1">
      <c r="A55" s="24" t="s">
        <v>53</v>
      </c>
      <c r="B55" s="9" t="s">
        <v>7</v>
      </c>
      <c r="C55" s="16">
        <v>114.08</v>
      </c>
      <c r="D55" s="16">
        <v>146.80000000000001</v>
      </c>
      <c r="E55" s="16">
        <v>98.13</v>
      </c>
      <c r="F55" s="16">
        <v>126.05</v>
      </c>
      <c r="G55" s="17">
        <v>118.39</v>
      </c>
      <c r="H55" s="17"/>
      <c r="I55" s="17">
        <v>124.51</v>
      </c>
      <c r="J55" s="17">
        <v>122.54</v>
      </c>
      <c r="K55" s="17">
        <v>119.24</v>
      </c>
      <c r="L55" s="17">
        <v>110.81</v>
      </c>
      <c r="M55" s="17">
        <v>109.39</v>
      </c>
      <c r="N55" s="18"/>
      <c r="O55" s="18"/>
    </row>
    <row r="56" spans="1:15" ht="9.75" customHeight="1">
      <c r="A56" s="24" t="s">
        <v>54</v>
      </c>
      <c r="B56" s="9" t="s">
        <v>7</v>
      </c>
      <c r="C56" s="16">
        <v>153.30000000000001</v>
      </c>
      <c r="D56" s="16">
        <v>228.69</v>
      </c>
      <c r="E56" s="16">
        <v>131.82</v>
      </c>
      <c r="F56" s="16">
        <v>141.69999999999999</v>
      </c>
      <c r="G56" s="17">
        <v>177.09</v>
      </c>
      <c r="H56" s="17"/>
      <c r="I56" s="17">
        <v>167.61</v>
      </c>
      <c r="J56" s="17">
        <v>158.58000000000001</v>
      </c>
      <c r="K56" s="17">
        <v>152.55000000000001</v>
      </c>
      <c r="L56" s="17">
        <v>140.86000000000001</v>
      </c>
      <c r="M56" s="17">
        <v>140.38</v>
      </c>
      <c r="N56" s="18"/>
      <c r="O56" s="18"/>
    </row>
    <row r="57" spans="1:15" ht="9.75" customHeight="1">
      <c r="A57" s="24" t="s">
        <v>93</v>
      </c>
      <c r="B57" s="9" t="s">
        <v>7</v>
      </c>
      <c r="C57" s="11" t="s">
        <v>8</v>
      </c>
      <c r="D57" s="11" t="s">
        <v>8</v>
      </c>
      <c r="E57" s="16">
        <v>119.25</v>
      </c>
      <c r="F57" s="16">
        <v>104.05</v>
      </c>
      <c r="G57" s="17">
        <v>166.6</v>
      </c>
      <c r="H57" s="17"/>
      <c r="I57" s="17">
        <v>162.82</v>
      </c>
      <c r="J57" s="17">
        <v>148.97</v>
      </c>
      <c r="K57" s="17">
        <v>138.25</v>
      </c>
      <c r="L57" s="17">
        <v>117.38</v>
      </c>
      <c r="M57" s="17">
        <v>118.51</v>
      </c>
      <c r="N57" s="18"/>
      <c r="O57" s="18"/>
    </row>
    <row r="58" spans="1:15" ht="9.75" customHeight="1">
      <c r="A58" s="24"/>
      <c r="B58" s="9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8"/>
    </row>
    <row r="59" spans="1:15" ht="9.75" customHeight="1">
      <c r="A59" s="13" t="s">
        <v>55</v>
      </c>
      <c r="B59" s="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  <c r="O59" s="18"/>
    </row>
    <row r="60" spans="1:15" ht="9.75" customHeight="1">
      <c r="A60" s="24" t="s">
        <v>56</v>
      </c>
      <c r="B60" s="9" t="s">
        <v>7</v>
      </c>
      <c r="C60" s="21">
        <v>1982.17</v>
      </c>
      <c r="D60" s="21">
        <v>1847.25</v>
      </c>
      <c r="E60" s="21">
        <v>1639.45</v>
      </c>
      <c r="F60" s="21">
        <v>1594.09</v>
      </c>
      <c r="G60" s="22">
        <v>1630.59</v>
      </c>
      <c r="H60" s="22"/>
      <c r="I60" s="22">
        <v>1723.97</v>
      </c>
      <c r="J60" s="22">
        <v>1633.83</v>
      </c>
      <c r="K60" s="22">
        <v>1525.55</v>
      </c>
      <c r="L60" s="22">
        <v>1502.49</v>
      </c>
      <c r="M60" s="22">
        <v>1549.68</v>
      </c>
      <c r="N60" s="18"/>
      <c r="O60" s="18"/>
    </row>
    <row r="61" spans="1:15" ht="9.75" customHeight="1">
      <c r="A61" s="24" t="s">
        <v>57</v>
      </c>
      <c r="B61" s="9" t="s">
        <v>7</v>
      </c>
      <c r="C61" s="21">
        <v>5047.0600000000004</v>
      </c>
      <c r="D61" s="21">
        <v>2768.45</v>
      </c>
      <c r="E61" s="21">
        <v>2661.48</v>
      </c>
      <c r="F61" s="21">
        <v>1866.09</v>
      </c>
      <c r="G61" s="22">
        <v>2723.97</v>
      </c>
      <c r="H61" s="22"/>
      <c r="I61" s="22">
        <v>2729.62</v>
      </c>
      <c r="J61" s="22">
        <v>2306.58</v>
      </c>
      <c r="K61" s="22">
        <v>2002.29</v>
      </c>
      <c r="L61" s="22">
        <v>1878.11</v>
      </c>
      <c r="M61" s="22">
        <v>1868.73</v>
      </c>
      <c r="N61" s="18"/>
      <c r="O61" s="18"/>
    </row>
    <row r="62" spans="1:15" ht="9.75" customHeight="1">
      <c r="A62" s="24" t="s">
        <v>58</v>
      </c>
      <c r="B62" s="9" t="s">
        <v>59</v>
      </c>
      <c r="C62" s="16">
        <v>128.13</v>
      </c>
      <c r="D62" s="16">
        <v>771.21</v>
      </c>
      <c r="E62" s="16">
        <v>383.47</v>
      </c>
      <c r="F62" s="16">
        <v>287.13</v>
      </c>
      <c r="G62" s="17">
        <v>388.95</v>
      </c>
      <c r="H62" s="17"/>
      <c r="I62" s="17">
        <v>407.05</v>
      </c>
      <c r="J62" s="17">
        <v>384.43</v>
      </c>
      <c r="K62" s="17">
        <v>357.55</v>
      </c>
      <c r="L62" s="17">
        <v>281.72000000000003</v>
      </c>
      <c r="M62" s="17">
        <v>273.47000000000003</v>
      </c>
      <c r="N62" s="18"/>
      <c r="O62" s="18"/>
    </row>
    <row r="63" spans="1:15" ht="9.75" customHeight="1">
      <c r="A63" s="24" t="s">
        <v>60</v>
      </c>
      <c r="B63" s="9" t="s">
        <v>61</v>
      </c>
      <c r="C63" s="16">
        <v>35.08</v>
      </c>
      <c r="D63" s="16">
        <v>35.64</v>
      </c>
      <c r="E63" s="16">
        <v>32.5</v>
      </c>
      <c r="F63" s="16">
        <v>29.63</v>
      </c>
      <c r="G63" s="17">
        <v>36.020000000000003</v>
      </c>
      <c r="H63" s="17"/>
      <c r="I63" s="17">
        <v>43.58</v>
      </c>
      <c r="J63" s="17">
        <v>41.33</v>
      </c>
      <c r="K63" s="17">
        <v>38.14</v>
      </c>
      <c r="L63" s="17">
        <v>30.05</v>
      </c>
      <c r="M63" s="17">
        <v>30.31</v>
      </c>
      <c r="N63" s="18"/>
      <c r="O63" s="18"/>
    </row>
    <row r="64" spans="1:15" ht="9.75" customHeight="1">
      <c r="A64" s="24" t="s">
        <v>62</v>
      </c>
      <c r="B64" s="9" t="s">
        <v>18</v>
      </c>
      <c r="C64" s="16">
        <v>107.99</v>
      </c>
      <c r="D64" s="16">
        <v>114.91</v>
      </c>
      <c r="E64" s="16">
        <v>81.05</v>
      </c>
      <c r="F64" s="16">
        <v>46.71</v>
      </c>
      <c r="G64" s="17">
        <v>84.26</v>
      </c>
      <c r="H64" s="25"/>
      <c r="I64" s="17">
        <v>81.41</v>
      </c>
      <c r="J64" s="17">
        <v>72.08</v>
      </c>
      <c r="K64" s="17">
        <v>57.21</v>
      </c>
      <c r="L64" s="17">
        <v>56.34</v>
      </c>
      <c r="M64" s="17">
        <v>56.97</v>
      </c>
      <c r="N64" s="18"/>
      <c r="O64" s="18"/>
    </row>
    <row r="65" spans="1:15" ht="9.75" customHeight="1">
      <c r="A65" s="24" t="s">
        <v>63</v>
      </c>
      <c r="B65" s="9" t="s">
        <v>7</v>
      </c>
      <c r="C65" s="21">
        <v>10146.879999999999</v>
      </c>
      <c r="D65" s="21">
        <v>8270.33</v>
      </c>
      <c r="E65" s="21">
        <v>8864.1</v>
      </c>
      <c r="F65" s="21">
        <v>8888.39</v>
      </c>
      <c r="G65" s="22">
        <v>13138.71</v>
      </c>
      <c r="H65" s="22"/>
      <c r="I65" s="22">
        <v>12450.91</v>
      </c>
      <c r="J65" s="22">
        <v>10571.84</v>
      </c>
      <c r="K65" s="22">
        <v>7627.77</v>
      </c>
      <c r="L65" s="22">
        <v>7089.87</v>
      </c>
      <c r="M65" s="22">
        <v>7110.3</v>
      </c>
      <c r="N65" s="18"/>
      <c r="O65" s="18"/>
    </row>
    <row r="66" spans="1:15" ht="9.75" customHeight="1">
      <c r="A66" s="24" t="s">
        <v>64</v>
      </c>
      <c r="B66" s="9" t="s">
        <v>65</v>
      </c>
      <c r="C66" s="16">
        <v>631.02</v>
      </c>
      <c r="D66" s="16">
        <v>2618.0700000000002</v>
      </c>
      <c r="E66" s="16">
        <v>482</v>
      </c>
      <c r="F66" s="16">
        <v>514.41999999999996</v>
      </c>
      <c r="G66" s="17">
        <v>635.91999999999996</v>
      </c>
      <c r="H66" s="25"/>
      <c r="I66" s="17">
        <v>598.6</v>
      </c>
      <c r="J66" s="17">
        <v>576.65</v>
      </c>
      <c r="K66" s="17">
        <v>524.41</v>
      </c>
      <c r="L66" s="17">
        <v>493</v>
      </c>
      <c r="M66" s="17">
        <v>501.37</v>
      </c>
      <c r="N66" s="18"/>
      <c r="O66" s="18"/>
    </row>
    <row r="67" spans="1:15" ht="9.75" customHeight="1">
      <c r="A67" s="24" t="s">
        <v>66</v>
      </c>
      <c r="B67" s="9" t="s">
        <v>18</v>
      </c>
      <c r="C67" s="16">
        <v>1309.6099999999999</v>
      </c>
      <c r="D67" s="16">
        <v>2128.25</v>
      </c>
      <c r="E67" s="16">
        <v>608.54</v>
      </c>
      <c r="F67" s="16">
        <v>559.34</v>
      </c>
      <c r="G67" s="17">
        <v>809.12</v>
      </c>
      <c r="H67" s="17"/>
      <c r="I67" s="17">
        <v>742.27</v>
      </c>
      <c r="J67" s="17">
        <v>672.75</v>
      </c>
      <c r="K67" s="17">
        <v>572.08000000000004</v>
      </c>
      <c r="L67" s="17">
        <v>525.87</v>
      </c>
      <c r="M67" s="17">
        <v>533.27</v>
      </c>
      <c r="N67" s="18"/>
      <c r="O67" s="18"/>
    </row>
    <row r="68" spans="1:15" ht="9.75" customHeight="1">
      <c r="A68" s="26" t="s">
        <v>67</v>
      </c>
      <c r="B68" s="27" t="s">
        <v>18</v>
      </c>
      <c r="C68" s="28">
        <v>105.46</v>
      </c>
      <c r="D68" s="28">
        <v>96.58</v>
      </c>
      <c r="E68" s="28">
        <v>151.35</v>
      </c>
      <c r="F68" s="28">
        <v>116.09</v>
      </c>
      <c r="G68" s="29">
        <v>99.59</v>
      </c>
      <c r="H68" s="29"/>
      <c r="I68" s="29">
        <v>119.72</v>
      </c>
      <c r="J68" s="29">
        <v>110.52</v>
      </c>
      <c r="K68" s="29">
        <v>104.88</v>
      </c>
      <c r="L68" s="29">
        <v>98.6</v>
      </c>
      <c r="M68" s="29">
        <v>100.27</v>
      </c>
      <c r="N68" s="18"/>
      <c r="O68" s="18"/>
    </row>
    <row r="69" spans="1:15" ht="13.35" customHeight="1">
      <c r="A69" s="9" t="s">
        <v>68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5" ht="13.35" customHeight="1">
      <c r="A70" s="9" t="str">
        <f>[2]TBA1!$A$70</f>
        <v>Note: Projections as of January 25, 2005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5" ht="13.35" customHeight="1">
      <c r="A71" s="9" t="s">
        <v>69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5" ht="4.9000000000000004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</row>
    <row r="74" spans="1:1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</row>
    <row r="76" spans="1: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</row>
    <row r="77" spans="1: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</row>
    <row r="78" spans="1: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</row>
    <row r="79" spans="1: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</row>
    <row r="80" spans="1: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</row>
    <row r="82" spans="1:1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</row>
    <row r="87" spans="1:1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  <row r="88" spans="1:1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</row>
    <row r="89" spans="1:1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</row>
    <row r="90" spans="1:1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</row>
    <row r="91" spans="1:1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</row>
    <row r="92" spans="1:1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</row>
    <row r="93" spans="1:1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</row>
    <row r="94" spans="1:1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</row>
    <row r="95" spans="1:1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</row>
    <row r="96" spans="1:1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</row>
    <row r="98" spans="1:1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13" workbookViewId="0">
      <selection activeCell="O29" sqref="O29"/>
    </sheetView>
  </sheetViews>
  <sheetFormatPr defaultRowHeight="15"/>
  <cols>
    <col min="1" max="1" width="22.7109375" customWidth="1"/>
    <col min="2" max="6" width="6.140625" customWidth="1"/>
    <col min="7" max="7" width="1.85546875" customWidth="1"/>
    <col min="8" max="12" width="6.140625" customWidth="1"/>
    <col min="257" max="257" width="22.7109375" customWidth="1"/>
    <col min="258" max="262" width="6.140625" customWidth="1"/>
    <col min="263" max="263" width="1.85546875" customWidth="1"/>
    <col min="264" max="268" width="6.140625" customWidth="1"/>
    <col min="513" max="513" width="22.7109375" customWidth="1"/>
    <col min="514" max="518" width="6.140625" customWidth="1"/>
    <col min="519" max="519" width="1.85546875" customWidth="1"/>
    <col min="520" max="524" width="6.140625" customWidth="1"/>
    <col min="769" max="769" width="22.7109375" customWidth="1"/>
    <col min="770" max="774" width="6.140625" customWidth="1"/>
    <col min="775" max="775" width="1.85546875" customWidth="1"/>
    <col min="776" max="780" width="6.140625" customWidth="1"/>
    <col min="1025" max="1025" width="22.7109375" customWidth="1"/>
    <col min="1026" max="1030" width="6.140625" customWidth="1"/>
    <col min="1031" max="1031" width="1.85546875" customWidth="1"/>
    <col min="1032" max="1036" width="6.140625" customWidth="1"/>
    <col min="1281" max="1281" width="22.7109375" customWidth="1"/>
    <col min="1282" max="1286" width="6.140625" customWidth="1"/>
    <col min="1287" max="1287" width="1.85546875" customWidth="1"/>
    <col min="1288" max="1292" width="6.140625" customWidth="1"/>
    <col min="1537" max="1537" width="22.7109375" customWidth="1"/>
    <col min="1538" max="1542" width="6.140625" customWidth="1"/>
    <col min="1543" max="1543" width="1.85546875" customWidth="1"/>
    <col min="1544" max="1548" width="6.140625" customWidth="1"/>
    <col min="1793" max="1793" width="22.7109375" customWidth="1"/>
    <col min="1794" max="1798" width="6.140625" customWidth="1"/>
    <col min="1799" max="1799" width="1.85546875" customWidth="1"/>
    <col min="1800" max="1804" width="6.140625" customWidth="1"/>
    <col min="2049" max="2049" width="22.7109375" customWidth="1"/>
    <col min="2050" max="2054" width="6.140625" customWidth="1"/>
    <col min="2055" max="2055" width="1.85546875" customWidth="1"/>
    <col min="2056" max="2060" width="6.140625" customWidth="1"/>
    <col min="2305" max="2305" width="22.7109375" customWidth="1"/>
    <col min="2306" max="2310" width="6.140625" customWidth="1"/>
    <col min="2311" max="2311" width="1.85546875" customWidth="1"/>
    <col min="2312" max="2316" width="6.140625" customWidth="1"/>
    <col min="2561" max="2561" width="22.7109375" customWidth="1"/>
    <col min="2562" max="2566" width="6.140625" customWidth="1"/>
    <col min="2567" max="2567" width="1.85546875" customWidth="1"/>
    <col min="2568" max="2572" width="6.140625" customWidth="1"/>
    <col min="2817" max="2817" width="22.7109375" customWidth="1"/>
    <col min="2818" max="2822" width="6.140625" customWidth="1"/>
    <col min="2823" max="2823" width="1.85546875" customWidth="1"/>
    <col min="2824" max="2828" width="6.140625" customWidth="1"/>
    <col min="3073" max="3073" width="22.7109375" customWidth="1"/>
    <col min="3074" max="3078" width="6.140625" customWidth="1"/>
    <col min="3079" max="3079" width="1.85546875" customWidth="1"/>
    <col min="3080" max="3084" width="6.140625" customWidth="1"/>
    <col min="3329" max="3329" width="22.7109375" customWidth="1"/>
    <col min="3330" max="3334" width="6.140625" customWidth="1"/>
    <col min="3335" max="3335" width="1.85546875" customWidth="1"/>
    <col min="3336" max="3340" width="6.140625" customWidth="1"/>
    <col min="3585" max="3585" width="22.7109375" customWidth="1"/>
    <col min="3586" max="3590" width="6.140625" customWidth="1"/>
    <col min="3591" max="3591" width="1.85546875" customWidth="1"/>
    <col min="3592" max="3596" width="6.140625" customWidth="1"/>
    <col min="3841" max="3841" width="22.7109375" customWidth="1"/>
    <col min="3842" max="3846" width="6.140625" customWidth="1"/>
    <col min="3847" max="3847" width="1.85546875" customWidth="1"/>
    <col min="3848" max="3852" width="6.140625" customWidth="1"/>
    <col min="4097" max="4097" width="22.7109375" customWidth="1"/>
    <col min="4098" max="4102" width="6.140625" customWidth="1"/>
    <col min="4103" max="4103" width="1.85546875" customWidth="1"/>
    <col min="4104" max="4108" width="6.140625" customWidth="1"/>
    <col min="4353" max="4353" width="22.7109375" customWidth="1"/>
    <col min="4354" max="4358" width="6.140625" customWidth="1"/>
    <col min="4359" max="4359" width="1.85546875" customWidth="1"/>
    <col min="4360" max="4364" width="6.140625" customWidth="1"/>
    <col min="4609" max="4609" width="22.7109375" customWidth="1"/>
    <col min="4610" max="4614" width="6.140625" customWidth="1"/>
    <col min="4615" max="4615" width="1.85546875" customWidth="1"/>
    <col min="4616" max="4620" width="6.140625" customWidth="1"/>
    <col min="4865" max="4865" width="22.7109375" customWidth="1"/>
    <col min="4866" max="4870" width="6.140625" customWidth="1"/>
    <col min="4871" max="4871" width="1.85546875" customWidth="1"/>
    <col min="4872" max="4876" width="6.140625" customWidth="1"/>
    <col min="5121" max="5121" width="22.7109375" customWidth="1"/>
    <col min="5122" max="5126" width="6.140625" customWidth="1"/>
    <col min="5127" max="5127" width="1.85546875" customWidth="1"/>
    <col min="5128" max="5132" width="6.140625" customWidth="1"/>
    <col min="5377" max="5377" width="22.7109375" customWidth="1"/>
    <col min="5378" max="5382" width="6.140625" customWidth="1"/>
    <col min="5383" max="5383" width="1.85546875" customWidth="1"/>
    <col min="5384" max="5388" width="6.140625" customWidth="1"/>
    <col min="5633" max="5633" width="22.7109375" customWidth="1"/>
    <col min="5634" max="5638" width="6.140625" customWidth="1"/>
    <col min="5639" max="5639" width="1.85546875" customWidth="1"/>
    <col min="5640" max="5644" width="6.140625" customWidth="1"/>
    <col min="5889" max="5889" width="22.7109375" customWidth="1"/>
    <col min="5890" max="5894" width="6.140625" customWidth="1"/>
    <col min="5895" max="5895" width="1.85546875" customWidth="1"/>
    <col min="5896" max="5900" width="6.140625" customWidth="1"/>
    <col min="6145" max="6145" width="22.7109375" customWidth="1"/>
    <col min="6146" max="6150" width="6.140625" customWidth="1"/>
    <col min="6151" max="6151" width="1.85546875" customWidth="1"/>
    <col min="6152" max="6156" width="6.140625" customWidth="1"/>
    <col min="6401" max="6401" width="22.7109375" customWidth="1"/>
    <col min="6402" max="6406" width="6.140625" customWidth="1"/>
    <col min="6407" max="6407" width="1.85546875" customWidth="1"/>
    <col min="6408" max="6412" width="6.140625" customWidth="1"/>
    <col min="6657" max="6657" width="22.7109375" customWidth="1"/>
    <col min="6658" max="6662" width="6.140625" customWidth="1"/>
    <col min="6663" max="6663" width="1.85546875" customWidth="1"/>
    <col min="6664" max="6668" width="6.140625" customWidth="1"/>
    <col min="6913" max="6913" width="22.7109375" customWidth="1"/>
    <col min="6914" max="6918" width="6.140625" customWidth="1"/>
    <col min="6919" max="6919" width="1.85546875" customWidth="1"/>
    <col min="6920" max="6924" width="6.140625" customWidth="1"/>
    <col min="7169" max="7169" width="22.7109375" customWidth="1"/>
    <col min="7170" max="7174" width="6.140625" customWidth="1"/>
    <col min="7175" max="7175" width="1.85546875" customWidth="1"/>
    <col min="7176" max="7180" width="6.140625" customWidth="1"/>
    <col min="7425" max="7425" width="22.7109375" customWidth="1"/>
    <col min="7426" max="7430" width="6.140625" customWidth="1"/>
    <col min="7431" max="7431" width="1.85546875" customWidth="1"/>
    <col min="7432" max="7436" width="6.140625" customWidth="1"/>
    <col min="7681" max="7681" width="22.7109375" customWidth="1"/>
    <col min="7682" max="7686" width="6.140625" customWidth="1"/>
    <col min="7687" max="7687" width="1.85546875" customWidth="1"/>
    <col min="7688" max="7692" width="6.140625" customWidth="1"/>
    <col min="7937" max="7937" width="22.7109375" customWidth="1"/>
    <col min="7938" max="7942" width="6.140625" customWidth="1"/>
    <col min="7943" max="7943" width="1.85546875" customWidth="1"/>
    <col min="7944" max="7948" width="6.140625" customWidth="1"/>
    <col min="8193" max="8193" width="22.7109375" customWidth="1"/>
    <col min="8194" max="8198" width="6.140625" customWidth="1"/>
    <col min="8199" max="8199" width="1.85546875" customWidth="1"/>
    <col min="8200" max="8204" width="6.140625" customWidth="1"/>
    <col min="8449" max="8449" width="22.7109375" customWidth="1"/>
    <col min="8450" max="8454" width="6.140625" customWidth="1"/>
    <col min="8455" max="8455" width="1.85546875" customWidth="1"/>
    <col min="8456" max="8460" width="6.140625" customWidth="1"/>
    <col min="8705" max="8705" width="22.7109375" customWidth="1"/>
    <col min="8706" max="8710" width="6.140625" customWidth="1"/>
    <col min="8711" max="8711" width="1.85546875" customWidth="1"/>
    <col min="8712" max="8716" width="6.140625" customWidth="1"/>
    <col min="8961" max="8961" width="22.7109375" customWidth="1"/>
    <col min="8962" max="8966" width="6.140625" customWidth="1"/>
    <col min="8967" max="8967" width="1.85546875" customWidth="1"/>
    <col min="8968" max="8972" width="6.140625" customWidth="1"/>
    <col min="9217" max="9217" width="22.7109375" customWidth="1"/>
    <col min="9218" max="9222" width="6.140625" customWidth="1"/>
    <col min="9223" max="9223" width="1.85546875" customWidth="1"/>
    <col min="9224" max="9228" width="6.140625" customWidth="1"/>
    <col min="9473" max="9473" width="22.7109375" customWidth="1"/>
    <col min="9474" max="9478" width="6.140625" customWidth="1"/>
    <col min="9479" max="9479" width="1.85546875" customWidth="1"/>
    <col min="9480" max="9484" width="6.140625" customWidth="1"/>
    <col min="9729" max="9729" width="22.7109375" customWidth="1"/>
    <col min="9730" max="9734" width="6.140625" customWidth="1"/>
    <col min="9735" max="9735" width="1.85546875" customWidth="1"/>
    <col min="9736" max="9740" width="6.140625" customWidth="1"/>
    <col min="9985" max="9985" width="22.7109375" customWidth="1"/>
    <col min="9986" max="9990" width="6.140625" customWidth="1"/>
    <col min="9991" max="9991" width="1.85546875" customWidth="1"/>
    <col min="9992" max="9996" width="6.140625" customWidth="1"/>
    <col min="10241" max="10241" width="22.7109375" customWidth="1"/>
    <col min="10242" max="10246" width="6.140625" customWidth="1"/>
    <col min="10247" max="10247" width="1.85546875" customWidth="1"/>
    <col min="10248" max="10252" width="6.140625" customWidth="1"/>
    <col min="10497" max="10497" width="22.7109375" customWidth="1"/>
    <col min="10498" max="10502" width="6.140625" customWidth="1"/>
    <col min="10503" max="10503" width="1.85546875" customWidth="1"/>
    <col min="10504" max="10508" width="6.140625" customWidth="1"/>
    <col min="10753" max="10753" width="22.7109375" customWidth="1"/>
    <col min="10754" max="10758" width="6.140625" customWidth="1"/>
    <col min="10759" max="10759" width="1.85546875" customWidth="1"/>
    <col min="10760" max="10764" width="6.140625" customWidth="1"/>
    <col min="11009" max="11009" width="22.7109375" customWidth="1"/>
    <col min="11010" max="11014" width="6.140625" customWidth="1"/>
    <col min="11015" max="11015" width="1.85546875" customWidth="1"/>
    <col min="11016" max="11020" width="6.140625" customWidth="1"/>
    <col min="11265" max="11265" width="22.7109375" customWidth="1"/>
    <col min="11266" max="11270" width="6.140625" customWidth="1"/>
    <col min="11271" max="11271" width="1.85546875" customWidth="1"/>
    <col min="11272" max="11276" width="6.140625" customWidth="1"/>
    <col min="11521" max="11521" width="22.7109375" customWidth="1"/>
    <col min="11522" max="11526" width="6.140625" customWidth="1"/>
    <col min="11527" max="11527" width="1.85546875" customWidth="1"/>
    <col min="11528" max="11532" width="6.140625" customWidth="1"/>
    <col min="11777" max="11777" width="22.7109375" customWidth="1"/>
    <col min="11778" max="11782" width="6.140625" customWidth="1"/>
    <col min="11783" max="11783" width="1.85546875" customWidth="1"/>
    <col min="11784" max="11788" width="6.140625" customWidth="1"/>
    <col min="12033" max="12033" width="22.7109375" customWidth="1"/>
    <col min="12034" max="12038" width="6.140625" customWidth="1"/>
    <col min="12039" max="12039" width="1.85546875" customWidth="1"/>
    <col min="12040" max="12044" width="6.140625" customWidth="1"/>
    <col min="12289" max="12289" width="22.7109375" customWidth="1"/>
    <col min="12290" max="12294" width="6.140625" customWidth="1"/>
    <col min="12295" max="12295" width="1.85546875" customWidth="1"/>
    <col min="12296" max="12300" width="6.140625" customWidth="1"/>
    <col min="12545" max="12545" width="22.7109375" customWidth="1"/>
    <col min="12546" max="12550" width="6.140625" customWidth="1"/>
    <col min="12551" max="12551" width="1.85546875" customWidth="1"/>
    <col min="12552" max="12556" width="6.140625" customWidth="1"/>
    <col min="12801" max="12801" width="22.7109375" customWidth="1"/>
    <col min="12802" max="12806" width="6.140625" customWidth="1"/>
    <col min="12807" max="12807" width="1.85546875" customWidth="1"/>
    <col min="12808" max="12812" width="6.140625" customWidth="1"/>
    <col min="13057" max="13057" width="22.7109375" customWidth="1"/>
    <col min="13058" max="13062" width="6.140625" customWidth="1"/>
    <col min="13063" max="13063" width="1.85546875" customWidth="1"/>
    <col min="13064" max="13068" width="6.140625" customWidth="1"/>
    <col min="13313" max="13313" width="22.7109375" customWidth="1"/>
    <col min="13314" max="13318" width="6.140625" customWidth="1"/>
    <col min="13319" max="13319" width="1.85546875" customWidth="1"/>
    <col min="13320" max="13324" width="6.140625" customWidth="1"/>
    <col min="13569" max="13569" width="22.7109375" customWidth="1"/>
    <col min="13570" max="13574" width="6.140625" customWidth="1"/>
    <col min="13575" max="13575" width="1.85546875" customWidth="1"/>
    <col min="13576" max="13580" width="6.140625" customWidth="1"/>
    <col min="13825" max="13825" width="22.7109375" customWidth="1"/>
    <col min="13826" max="13830" width="6.140625" customWidth="1"/>
    <col min="13831" max="13831" width="1.85546875" customWidth="1"/>
    <col min="13832" max="13836" width="6.140625" customWidth="1"/>
    <col min="14081" max="14081" width="22.7109375" customWidth="1"/>
    <col min="14082" max="14086" width="6.140625" customWidth="1"/>
    <col min="14087" max="14087" width="1.85546875" customWidth="1"/>
    <col min="14088" max="14092" width="6.140625" customWidth="1"/>
    <col min="14337" max="14337" width="22.7109375" customWidth="1"/>
    <col min="14338" max="14342" width="6.140625" customWidth="1"/>
    <col min="14343" max="14343" width="1.85546875" customWidth="1"/>
    <col min="14344" max="14348" width="6.140625" customWidth="1"/>
    <col min="14593" max="14593" width="22.7109375" customWidth="1"/>
    <col min="14594" max="14598" width="6.140625" customWidth="1"/>
    <col min="14599" max="14599" width="1.85546875" customWidth="1"/>
    <col min="14600" max="14604" width="6.140625" customWidth="1"/>
    <col min="14849" max="14849" width="22.7109375" customWidth="1"/>
    <col min="14850" max="14854" width="6.140625" customWidth="1"/>
    <col min="14855" max="14855" width="1.85546875" customWidth="1"/>
    <col min="14856" max="14860" width="6.140625" customWidth="1"/>
    <col min="15105" max="15105" width="22.7109375" customWidth="1"/>
    <col min="15106" max="15110" width="6.140625" customWidth="1"/>
    <col min="15111" max="15111" width="1.85546875" customWidth="1"/>
    <col min="15112" max="15116" width="6.140625" customWidth="1"/>
    <col min="15361" max="15361" width="22.7109375" customWidth="1"/>
    <col min="15362" max="15366" width="6.140625" customWidth="1"/>
    <col min="15367" max="15367" width="1.85546875" customWidth="1"/>
    <col min="15368" max="15372" width="6.140625" customWidth="1"/>
    <col min="15617" max="15617" width="22.7109375" customWidth="1"/>
    <col min="15618" max="15622" width="6.140625" customWidth="1"/>
    <col min="15623" max="15623" width="1.85546875" customWidth="1"/>
    <col min="15624" max="15628" width="6.140625" customWidth="1"/>
    <col min="15873" max="15873" width="22.7109375" customWidth="1"/>
    <col min="15874" max="15878" width="6.140625" customWidth="1"/>
    <col min="15879" max="15879" width="1.85546875" customWidth="1"/>
    <col min="15880" max="15884" width="6.140625" customWidth="1"/>
    <col min="16129" max="16129" width="22.7109375" customWidth="1"/>
    <col min="16130" max="16134" width="6.140625" customWidth="1"/>
    <col min="16135" max="16135" width="1.85546875" customWidth="1"/>
    <col min="16136" max="16140" width="6.140625" customWidth="1"/>
  </cols>
  <sheetData>
    <row r="1" spans="1:12" s="33" customFormat="1" ht="12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3" customFormat="1" ht="12.6" customHeight="1">
      <c r="A2" s="34"/>
      <c r="B2" s="35" t="s">
        <v>1</v>
      </c>
      <c r="C2" s="35"/>
      <c r="D2" s="35"/>
      <c r="E2" s="35"/>
      <c r="F2" s="35"/>
      <c r="G2" s="34"/>
      <c r="H2" s="36" t="s">
        <v>72</v>
      </c>
      <c r="I2" s="36"/>
      <c r="J2" s="36"/>
      <c r="K2" s="36"/>
      <c r="L2" s="36"/>
    </row>
    <row r="3" spans="1:12" ht="12" customHeight="1">
      <c r="A3" s="37" t="s">
        <v>73</v>
      </c>
      <c r="B3" s="38">
        <v>1970</v>
      </c>
      <c r="C3" s="38">
        <v>1980</v>
      </c>
      <c r="D3" s="38">
        <v>1990</v>
      </c>
      <c r="E3" s="38">
        <v>2000</v>
      </c>
      <c r="F3" s="38">
        <v>2004</v>
      </c>
      <c r="G3" s="38"/>
      <c r="H3" s="38">
        <v>2005</v>
      </c>
      <c r="I3" s="38">
        <v>2006</v>
      </c>
      <c r="J3" s="38">
        <v>2007</v>
      </c>
      <c r="K3" s="38">
        <v>2010</v>
      </c>
      <c r="L3" s="38">
        <v>2015</v>
      </c>
    </row>
    <row r="4" spans="1:12" ht="12" customHeight="1">
      <c r="A4" s="39" t="s">
        <v>74</v>
      </c>
      <c r="B4" s="40"/>
      <c r="C4" s="41"/>
      <c r="D4" s="41"/>
      <c r="E4" s="41"/>
      <c r="F4" s="41"/>
      <c r="G4" s="41"/>
      <c r="H4" s="41"/>
      <c r="I4" s="41"/>
      <c r="J4" s="41"/>
      <c r="K4" s="42"/>
      <c r="L4" s="42"/>
    </row>
    <row r="5" spans="1:12" ht="12" customHeight="1">
      <c r="A5" s="43" t="s">
        <v>75</v>
      </c>
      <c r="B5" s="44">
        <f>[3]Ann!BV$19</f>
        <v>5.28865434278379</v>
      </c>
      <c r="C5" s="45">
        <f>[3]Ann!BV$29</f>
        <v>161.15097565867401</v>
      </c>
      <c r="D5" s="45">
        <f>[3]Ann!BV$39</f>
        <v>100</v>
      </c>
      <c r="E5" s="45">
        <f>[3]Ann!BV$49</f>
        <v>123.386134690424</v>
      </c>
      <c r="F5" s="45">
        <f>[3]Ann!BV$53</f>
        <v>164.92465886039699</v>
      </c>
      <c r="G5" s="45"/>
      <c r="H5" s="45">
        <f>[3]Ann!BV$55</f>
        <v>157.348388708969</v>
      </c>
      <c r="I5" s="45">
        <f>[3]Ann!BV$56</f>
        <v>139.865234407972</v>
      </c>
      <c r="J5" s="45">
        <f>[3]Ann!BV$57</f>
        <v>131.12365725747401</v>
      </c>
      <c r="K5" s="45">
        <f>[3]Ann!BV$60</f>
        <v>113.64050295647699</v>
      </c>
      <c r="L5" s="45">
        <f>[3]Ann!BV$65</f>
        <v>118.011291531726</v>
      </c>
    </row>
    <row r="6" spans="1:12" ht="12" customHeight="1">
      <c r="A6" s="46" t="s">
        <v>76</v>
      </c>
      <c r="B6" s="44">
        <f>[3]Ann!BW$19</f>
        <v>43.845764196975999</v>
      </c>
      <c r="C6" s="44">
        <f>[3]Ann!BW$29</f>
        <v>125.496418598367</v>
      </c>
      <c r="D6" s="44">
        <f>[3]Ann!BW$39</f>
        <v>100</v>
      </c>
      <c r="E6" s="44">
        <f>[3]Ann!BW$49</f>
        <v>86.739640025800497</v>
      </c>
      <c r="F6" s="44">
        <f>[3]Ann!BW$53</f>
        <v>107.442655831154</v>
      </c>
      <c r="G6" s="44"/>
      <c r="H6" s="44">
        <f>[3]Ann!BW$55</f>
        <v>105.65107804349</v>
      </c>
      <c r="I6" s="44">
        <f>[3]Ann!BW$56</f>
        <v>100.849373255872</v>
      </c>
      <c r="J6" s="44">
        <f>[3]Ann!BW$57</f>
        <v>97.684115050097503</v>
      </c>
      <c r="K6" s="44">
        <f>[3]Ann!$BW$60</f>
        <v>98.009088786467302</v>
      </c>
      <c r="L6" s="44">
        <f>[3]Ann!$BW$65</f>
        <v>103.146617681574</v>
      </c>
    </row>
    <row r="7" spans="1:12" ht="12" customHeight="1">
      <c r="A7" s="47" t="s">
        <v>15</v>
      </c>
      <c r="B7" s="44">
        <f>[3]Ann!BX$19</f>
        <v>45.790144426344902</v>
      </c>
      <c r="C7" s="44">
        <f>[3]Ann!BX$29</f>
        <v>138.10471087607201</v>
      </c>
      <c r="D7" s="44">
        <f>[3]Ann!BX$39</f>
        <v>100</v>
      </c>
      <c r="E7" s="44">
        <f>[3]Ann!BX$49</f>
        <v>87.511143471980702</v>
      </c>
      <c r="F7" s="44">
        <f>[3]Ann!BX$53</f>
        <v>104.668928928379</v>
      </c>
      <c r="G7" s="44"/>
      <c r="H7" s="44">
        <f>[3]Ann!BX$55</f>
        <v>100.396524206024</v>
      </c>
      <c r="I7" s="44">
        <f>[3]Ann!BX$56</f>
        <v>98.421184580959107</v>
      </c>
      <c r="J7" s="44">
        <f>[3]Ann!BX$57</f>
        <v>98.4963539259074</v>
      </c>
      <c r="K7" s="44">
        <f>[3]Ann!$BX$60</f>
        <v>101.868010987099</v>
      </c>
      <c r="L7" s="44">
        <f>[3]Ann!$BX$65</f>
        <v>107.705486017292</v>
      </c>
    </row>
    <row r="8" spans="1:12" ht="12" customHeight="1">
      <c r="A8" s="48" t="s">
        <v>16</v>
      </c>
      <c r="B8" s="44">
        <f>[3]Ann!CD$19</f>
        <v>56.889827270377197</v>
      </c>
      <c r="C8" s="44">
        <f>[3]Ann!CD$29</f>
        <v>181.449513046557</v>
      </c>
      <c r="D8" s="44">
        <f>[3]Ann!CD$39</f>
        <v>100</v>
      </c>
      <c r="E8" s="44">
        <f>[3]Ann!CD$49</f>
        <v>88.350151156624804</v>
      </c>
      <c r="F8" s="44">
        <f>[3]Ann!CD$53</f>
        <v>93.934276480476399</v>
      </c>
      <c r="G8" s="44"/>
      <c r="H8" s="44">
        <f>[3]Ann!CD$55</f>
        <v>96.493958413471006</v>
      </c>
      <c r="I8" s="44">
        <f>[3]Ann!CD$56</f>
        <v>97.051481339700203</v>
      </c>
      <c r="J8" s="44">
        <f>[3]Ann!CD$57</f>
        <v>97.244079658720295</v>
      </c>
      <c r="K8" s="44">
        <f>[3]Ann!$CD$60</f>
        <v>99.706505845434705</v>
      </c>
      <c r="L8" s="44">
        <f>[3]Ann!$CD$65</f>
        <v>106.000531839281</v>
      </c>
    </row>
    <row r="9" spans="1:12" ht="12" customHeight="1">
      <c r="A9" s="49" t="s">
        <v>21</v>
      </c>
      <c r="B9" s="44">
        <f>[3]Ann!BY$19</f>
        <v>46.696661886270903</v>
      </c>
      <c r="C9" s="44">
        <f>[3]Ann!BY$29</f>
        <v>139.267085984603</v>
      </c>
      <c r="D9" s="44">
        <f>[3]Ann!BY$39</f>
        <v>100</v>
      </c>
      <c r="E9" s="44">
        <f>[3]Ann!BY$49</f>
        <v>84.499859188804805</v>
      </c>
      <c r="F9" s="44">
        <f>[3]Ann!BY$53</f>
        <v>109.95472589174599</v>
      </c>
      <c r="G9" s="44"/>
      <c r="H9" s="44">
        <f>[3]Ann!BY$55</f>
        <v>100.794746283134</v>
      </c>
      <c r="I9" s="44">
        <f>[3]Ann!BY$56</f>
        <v>97.443680209975199</v>
      </c>
      <c r="J9" s="44">
        <f>[3]Ann!BY$57</f>
        <v>96.803555800390996</v>
      </c>
      <c r="K9" s="44">
        <f>[3]Ann!$BY$60</f>
        <v>100.008695270319</v>
      </c>
      <c r="L9" s="44">
        <f>[3]Ann!$BY$65</f>
        <v>104.255141234475</v>
      </c>
    </row>
    <row r="10" spans="1:12" ht="12" customHeight="1">
      <c r="A10" s="50" t="s">
        <v>22</v>
      </c>
      <c r="B10" s="44">
        <f>[3]Ann!CA$19</f>
        <v>64.354241694736999</v>
      </c>
      <c r="C10" s="44">
        <f>[3]Ann!CA$29</f>
        <v>148.68226559229001</v>
      </c>
      <c r="D10" s="44">
        <f>[3]Ann!CA$39</f>
        <v>100</v>
      </c>
      <c r="E10" s="44">
        <f>[3]Ann!CA$49</f>
        <v>96.209277438581907</v>
      </c>
      <c r="F10" s="44">
        <f>[3]Ann!CA$53</f>
        <v>137.11284263280101</v>
      </c>
      <c r="G10" s="44"/>
      <c r="H10" s="44">
        <f>[3]Ann!CA$55</f>
        <v>119.24497049759</v>
      </c>
      <c r="I10" s="44">
        <f>[3]Ann!CA$56</f>
        <v>114.80770052622201</v>
      </c>
      <c r="J10" s="44">
        <f>[3]Ann!CA$57</f>
        <v>112.419579788562</v>
      </c>
      <c r="K10" s="44">
        <f>[3]Ann!$CA$60</f>
        <v>114.473193888634</v>
      </c>
      <c r="L10" s="44">
        <f>[3]Ann!$CA$65</f>
        <v>119.20139761457401</v>
      </c>
    </row>
    <row r="11" spans="1:12" ht="12" customHeight="1">
      <c r="A11" s="50" t="s">
        <v>30</v>
      </c>
      <c r="B11" s="51">
        <f>[3]Ann!BZ$19</f>
        <v>46.719439267557902</v>
      </c>
      <c r="C11" s="51">
        <f>[3]Ann!BZ$29</f>
        <v>134.30308535896799</v>
      </c>
      <c r="D11" s="51">
        <f>[3]Ann!BZ$39</f>
        <v>100</v>
      </c>
      <c r="E11" s="51">
        <f>[3]Ann!BZ$49</f>
        <v>79.477947586168</v>
      </c>
      <c r="F11" s="51">
        <f>[3]Ann!BZ$53</f>
        <v>100.203500734331</v>
      </c>
      <c r="G11" s="51"/>
      <c r="H11" s="51">
        <f>[3]Ann!BZ$55</f>
        <v>93.898964779634994</v>
      </c>
      <c r="I11" s="51">
        <f>[3]Ann!BZ$56</f>
        <v>87.337167711752898</v>
      </c>
      <c r="J11" s="51">
        <f>[3]Ann!BZ$57</f>
        <v>88.207389361722704</v>
      </c>
      <c r="K11" s="51">
        <f>[3]Ann!$BZ$60</f>
        <v>93.221090007757695</v>
      </c>
      <c r="L11" s="51">
        <f>[3]Ann!$BZ$65</f>
        <v>98.783203421571002</v>
      </c>
    </row>
    <row r="12" spans="1:12" ht="12" customHeight="1">
      <c r="A12" s="50" t="s">
        <v>35</v>
      </c>
      <c r="B12" s="44">
        <f>[3]Ann!CB$19</f>
        <v>32.223795293471099</v>
      </c>
      <c r="C12" s="44">
        <f>[3]Ann!CB$29</f>
        <v>134.341814791708</v>
      </c>
      <c r="D12" s="44">
        <f>[3]Ann!CB$39</f>
        <v>100</v>
      </c>
      <c r="E12" s="44">
        <f>[3]Ann!CB$49</f>
        <v>77.728287638988704</v>
      </c>
      <c r="F12" s="44">
        <f>[3]Ann!CB$53</f>
        <v>93.185265926255099</v>
      </c>
      <c r="G12" s="44"/>
      <c r="H12" s="44">
        <f>[3]Ann!CB$55</f>
        <v>89.554322075559597</v>
      </c>
      <c r="I12" s="44">
        <f>[3]Ann!CB$56</f>
        <v>88.894098312979395</v>
      </c>
      <c r="J12" s="44">
        <f>[3]Ann!CB$57</f>
        <v>88.838080689176493</v>
      </c>
      <c r="K12" s="44">
        <f>[3]Ann!$CB$60</f>
        <v>91.971557840244103</v>
      </c>
      <c r="L12" s="44">
        <f>[3]Ann!$CB$65</f>
        <v>95.085349111299806</v>
      </c>
    </row>
    <row r="13" spans="1:12" ht="12" customHeight="1">
      <c r="A13" s="49" t="s">
        <v>77</v>
      </c>
      <c r="B13" s="44">
        <f>[3]Ann!CF$19</f>
        <v>36.415055487952799</v>
      </c>
      <c r="C13" s="44">
        <f>[3]Ann!CF$29</f>
        <v>104.561890501853</v>
      </c>
      <c r="D13" s="44">
        <f>[3]Ann!CF$39</f>
        <v>100</v>
      </c>
      <c r="E13" s="44">
        <f>[3]Ann!CF$49</f>
        <v>90.775742371160703</v>
      </c>
      <c r="F13" s="44">
        <f>[3]Ann!CF$53</f>
        <v>105.78548171659</v>
      </c>
      <c r="G13" s="44"/>
      <c r="H13" s="44">
        <f>[3]Ann!CF$55</f>
        <v>102.767805082995</v>
      </c>
      <c r="I13" s="44">
        <f>[3]Ann!CF$56</f>
        <v>100.694831489172</v>
      </c>
      <c r="J13" s="44">
        <f>[3]Ann!CF$57</f>
        <v>101.605987719756</v>
      </c>
      <c r="K13" s="44">
        <f>[3]Ann!$CF$60</f>
        <v>105.864630020169</v>
      </c>
      <c r="L13" s="44">
        <f>[3]Ann!$CF$65</f>
        <v>113.417174264726</v>
      </c>
    </row>
    <row r="14" spans="1:12" ht="12" customHeight="1">
      <c r="A14" s="50" t="s">
        <v>42</v>
      </c>
      <c r="B14" s="44">
        <f>[3]Ann!CG$19</f>
        <v>31.7884539690316</v>
      </c>
      <c r="C14" s="44">
        <f>[3]Ann!CG$29</f>
        <v>79.015914039923601</v>
      </c>
      <c r="D14" s="44">
        <f>[3]Ann!CG$39</f>
        <v>100</v>
      </c>
      <c r="E14" s="44">
        <f>[3]Ann!CG$49</f>
        <v>110.98996612909301</v>
      </c>
      <c r="F14" s="44">
        <f>[3]Ann!CG$53</f>
        <v>109.34100942044699</v>
      </c>
      <c r="G14" s="44"/>
      <c r="H14" s="44">
        <f>[3]Ann!CG$55</f>
        <v>118.672444177052</v>
      </c>
      <c r="I14" s="44">
        <f>[3]Ann!CG$56</f>
        <v>121.039270742271</v>
      </c>
      <c r="J14" s="44">
        <f>[3]Ann!CG$57</f>
        <v>124.011267586237</v>
      </c>
      <c r="K14" s="44">
        <f>[3]Ann!$CG$60</f>
        <v>132.21838027156701</v>
      </c>
      <c r="L14" s="44">
        <f>[3]Ann!$CG$65</f>
        <v>146.740762337901</v>
      </c>
    </row>
    <row r="15" spans="1:12" ht="12" customHeight="1">
      <c r="A15" s="50" t="s">
        <v>78</v>
      </c>
      <c r="B15" s="44">
        <f>[3]Ann!CH$19</f>
        <v>39.574519425194303</v>
      </c>
      <c r="C15" s="44">
        <f>[3]Ann!CH$29</f>
        <v>122.007004597589</v>
      </c>
      <c r="D15" s="44">
        <f>[3]Ann!CH$39</f>
        <v>100</v>
      </c>
      <c r="E15" s="44">
        <f>[3]Ann!CH$49</f>
        <v>76.971633519052901</v>
      </c>
      <c r="F15" s="44">
        <f>[3]Ann!CH$53</f>
        <v>103.357444308946</v>
      </c>
      <c r="G15" s="44"/>
      <c r="H15" s="44">
        <f>[3]Ann!CH$55</f>
        <v>91.9066722521233</v>
      </c>
      <c r="I15" s="44">
        <f>[3]Ann!CH$56</f>
        <v>86.801799664257999</v>
      </c>
      <c r="J15" s="44">
        <f>[3]Ann!CH$57</f>
        <v>86.305626655062994</v>
      </c>
      <c r="K15" s="44">
        <f>[3]Ann!$CH$60</f>
        <v>87.867894578432796</v>
      </c>
      <c r="L15" s="44">
        <f>[3]Ann!$CH$65</f>
        <v>90.660800207849107</v>
      </c>
    </row>
    <row r="16" spans="1:12" ht="12" customHeight="1">
      <c r="A16" s="52" t="s">
        <v>50</v>
      </c>
      <c r="B16" s="44">
        <f>[3]Ann!CJ$19</f>
        <v>30.385356588239901</v>
      </c>
      <c r="C16" s="44">
        <f>[3]Ann!CJ$29</f>
        <v>128.90348533556701</v>
      </c>
      <c r="D16" s="44">
        <f>[3]Ann!CJ$39</f>
        <v>100</v>
      </c>
      <c r="E16" s="44">
        <f>[3]Ann!CJ$49</f>
        <v>105.772849040689</v>
      </c>
      <c r="F16" s="44">
        <f>[3]Ann!CJ$53</f>
        <v>126.636445586656</v>
      </c>
      <c r="G16" s="44"/>
      <c r="H16" s="44">
        <f>[3]Ann!CJ$55</f>
        <v>119.715533212244</v>
      </c>
      <c r="I16" s="44">
        <f>[3]Ann!CJ$56</f>
        <v>114.907057195779</v>
      </c>
      <c r="J16" s="44">
        <f>[3]Ann!CJ$57</f>
        <v>113.005061180178</v>
      </c>
      <c r="K16" s="44">
        <f>[3]Ann!$CJ$60</f>
        <v>110.098581179314</v>
      </c>
      <c r="L16" s="44">
        <f>[3]Ann!$CJ$65</f>
        <v>112.021973699135</v>
      </c>
    </row>
    <row r="17" spans="1:12" ht="12" customHeight="1">
      <c r="A17" s="47" t="s">
        <v>55</v>
      </c>
      <c r="B17" s="44">
        <f>[3]Ann!CI$19</f>
        <v>40.366641615272201</v>
      </c>
      <c r="C17" s="44">
        <f>[3]Ann!CI$29</f>
        <v>94.205320983783693</v>
      </c>
      <c r="D17" s="44">
        <f>[3]Ann!CI$39</f>
        <v>100</v>
      </c>
      <c r="E17" s="44">
        <f>[3]Ann!CI$49</f>
        <v>83.012676256482095</v>
      </c>
      <c r="F17" s="44">
        <f>[3]Ann!CI$53</f>
        <v>112.406512691058</v>
      </c>
      <c r="G17" s="44"/>
      <c r="H17" s="44">
        <f>[3]Ann!CI$55</f>
        <v>117.201082795554</v>
      </c>
      <c r="I17" s="44">
        <f>[3]Ann!CI$56</f>
        <v>105.459119604561</v>
      </c>
      <c r="J17" s="44">
        <f>[3]Ann!CI$57</f>
        <v>94.214493811035794</v>
      </c>
      <c r="K17" s="44">
        <f>[3]Ann!$CI$60</f>
        <v>87.368597956303006</v>
      </c>
      <c r="L17" s="44">
        <f>[3]Ann!$CI$65</f>
        <v>91.096643129073598</v>
      </c>
    </row>
    <row r="18" spans="1:12" ht="12" customHeight="1">
      <c r="A18" s="53"/>
      <c r="B18" s="51"/>
      <c r="C18" s="45"/>
      <c r="D18" s="45"/>
      <c r="E18" s="45"/>
      <c r="F18" s="45"/>
      <c r="G18" s="45"/>
      <c r="H18" s="45"/>
      <c r="I18" s="45"/>
      <c r="J18" s="45"/>
      <c r="K18" s="51"/>
      <c r="L18" s="51"/>
    </row>
    <row r="19" spans="1:12" ht="12" customHeight="1">
      <c r="A19" s="39" t="s">
        <v>79</v>
      </c>
      <c r="B19" s="51"/>
      <c r="C19" s="45"/>
      <c r="D19" s="45"/>
      <c r="E19" s="45"/>
      <c r="F19" s="45"/>
      <c r="G19" s="45"/>
      <c r="H19" s="45"/>
      <c r="I19" s="45"/>
      <c r="J19" s="45"/>
      <c r="K19" s="51"/>
      <c r="L19" s="51"/>
    </row>
    <row r="20" spans="1:12" ht="12" customHeight="1">
      <c r="A20" s="43" t="s">
        <v>75</v>
      </c>
      <c r="B20" s="44">
        <f>[3]Ann!CN$19</f>
        <v>18.856318278487386</v>
      </c>
      <c r="C20" s="45">
        <f>[3]Ann!CN$29</f>
        <v>204.44859872299782</v>
      </c>
      <c r="D20" s="45">
        <f>[3]Ann!CN$39</f>
        <v>100.00023648724677</v>
      </c>
      <c r="E20" s="45">
        <f>[3]Ann!CN$49</f>
        <v>126.96726133605895</v>
      </c>
      <c r="F20" s="45">
        <f>[3]Ann!CN$53</f>
        <v>156.76050263236115</v>
      </c>
      <c r="G20" s="45"/>
      <c r="H20" s="45">
        <f>[3]Ann!CN$55</f>
        <v>150.70426273603303</v>
      </c>
      <c r="I20" s="45">
        <f>[3]Ann!CN$56</f>
        <v>134.41816150370124</v>
      </c>
      <c r="J20" s="45">
        <f>[3]Ann!CN$57</f>
        <v>125.02334390577889</v>
      </c>
      <c r="K20" s="45">
        <f>[3]Ann!$CN$60</f>
        <v>106.71476127101491</v>
      </c>
      <c r="L20" s="45">
        <f>[3]Ann!$CN$65</f>
        <v>107.58109163998184</v>
      </c>
    </row>
    <row r="21" spans="1:12" ht="12" customHeight="1">
      <c r="A21" s="46" t="s">
        <v>80</v>
      </c>
      <c r="B21" s="44">
        <f>[3]Ann!CO$19</f>
        <v>156.32893195029632</v>
      </c>
      <c r="C21" s="44">
        <f>[3]Ann!CO$29</f>
        <v>159.21446843446316</v>
      </c>
      <c r="D21" s="44">
        <f>[3]Ann!CO$39</f>
        <v>100.00023648724677</v>
      </c>
      <c r="E21" s="44">
        <f>[3]Ann!CO$49</f>
        <v>89.257148471206776</v>
      </c>
      <c r="F21" s="44">
        <f>[3]Ann!CO$53</f>
        <v>102.12399315316641</v>
      </c>
      <c r="G21" s="44"/>
      <c r="H21" s="44">
        <f>[3]Ann!CO$55</f>
        <v>101.18990066851366</v>
      </c>
      <c r="I21" s="44">
        <f>[3]Ann!CO$56</f>
        <v>96.921779019891943</v>
      </c>
      <c r="J21" s="44">
        <f>[3]Ann!CO$57</f>
        <v>93.139521620107089</v>
      </c>
      <c r="K21" s="44">
        <f>[3]Ann!$CO$60</f>
        <v>92.035992803052309</v>
      </c>
      <c r="L21" s="44">
        <f>[3]Ann!$CO$65</f>
        <v>94.030203255358671</v>
      </c>
    </row>
    <row r="22" spans="1:12" ht="12" customHeight="1">
      <c r="A22" s="47" t="s">
        <v>15</v>
      </c>
      <c r="B22" s="44">
        <f>[3]Ann!CP$19</f>
        <v>163.26148039892109</v>
      </c>
      <c r="C22" s="44">
        <f>[3]Ann!CP$29</f>
        <v>175.2103237368014</v>
      </c>
      <c r="D22" s="44">
        <f>[3]Ann!CP$39</f>
        <v>100.00023648724677</v>
      </c>
      <c r="E22" s="44">
        <f>[3]Ann!CP$49</f>
        <v>90.051043830021626</v>
      </c>
      <c r="F22" s="44">
        <f>[3]Ann!CP$53</f>
        <v>99.487572217398622</v>
      </c>
      <c r="G22" s="44"/>
      <c r="H22" s="44">
        <f>[3]Ann!CP$55</f>
        <v>96.157223381002481</v>
      </c>
      <c r="I22" s="44">
        <f>[3]Ann!CP$56</f>
        <v>94.588156523583493</v>
      </c>
      <c r="J22" s="44">
        <f>[3]Ann!CP$57</f>
        <v>93.913972412801371</v>
      </c>
      <c r="K22" s="44">
        <f>[3]Ann!$CP$60</f>
        <v>95.659735664886952</v>
      </c>
      <c r="L22" s="44">
        <f>[3]Ann!$CP$65</f>
        <v>98.186144825302762</v>
      </c>
    </row>
    <row r="23" spans="1:12" ht="12" customHeight="1">
      <c r="A23" s="48" t="s">
        <v>16</v>
      </c>
      <c r="B23" s="44">
        <f>[3]Ann!CV$19</f>
        <v>202.83660460474508</v>
      </c>
      <c r="C23" s="44">
        <f>[3]Ann!CV$29</f>
        <v>230.20089409767172</v>
      </c>
      <c r="D23" s="44">
        <f>[3]Ann!CV$39</f>
        <v>100.00023648724677</v>
      </c>
      <c r="E23" s="44">
        <f>[3]Ann!CV$49</f>
        <v>90.914402652521773</v>
      </c>
      <c r="F23" s="44">
        <f>[3]Ann!CV$53</f>
        <v>89.28431016462504</v>
      </c>
      <c r="G23" s="44"/>
      <c r="H23" s="44">
        <f>[3]Ann!CV$55</f>
        <v>92.41944566766746</v>
      </c>
      <c r="I23" s="44">
        <f>[3]Ann!CV$56</f>
        <v>93.271796584138883</v>
      </c>
      <c r="J23" s="44">
        <f>[3]Ann!CV$57</f>
        <v>92.719958154463058</v>
      </c>
      <c r="K23" s="44">
        <f>[3]Ann!$CV$60</f>
        <v>93.629961955885349</v>
      </c>
      <c r="L23" s="44">
        <f>[3]Ann!$CV$65</f>
        <v>96.63187972671885</v>
      </c>
    </row>
    <row r="24" spans="1:12" ht="12" customHeight="1">
      <c r="A24" s="49" t="s">
        <v>21</v>
      </c>
      <c r="B24" s="44">
        <f>[3]Ann!CQ$19</f>
        <v>166.49360347625819</v>
      </c>
      <c r="C24" s="44">
        <f>[3]Ann!CQ$29</f>
        <v>176.68500275229181</v>
      </c>
      <c r="D24" s="44">
        <f>[3]Ann!CQ$39</f>
        <v>100.00023648724677</v>
      </c>
      <c r="E24" s="44">
        <f>[3]Ann!CQ$49</f>
        <v>86.952360825659426</v>
      </c>
      <c r="F24" s="44">
        <f>[3]Ann!CQ$53</f>
        <v>104.51170987222562</v>
      </c>
      <c r="G24" s="44"/>
      <c r="H24" s="44">
        <f>[3]Ann!CQ$55</f>
        <v>96.53863030247453</v>
      </c>
      <c r="I24" s="44">
        <f>[3]Ann!CQ$56</f>
        <v>93.648721209542359</v>
      </c>
      <c r="J24" s="44">
        <f>[3]Ann!CQ$57</f>
        <v>92.299928946991685</v>
      </c>
      <c r="K24" s="44">
        <f>[3]Ann!$CQ$60</f>
        <v>93.913734655725506</v>
      </c>
      <c r="L24" s="44">
        <f>[3]Ann!$CQ$65</f>
        <v>95.040752096760514</v>
      </c>
    </row>
    <row r="25" spans="1:12" ht="12" customHeight="1">
      <c r="A25" s="50" t="s">
        <v>22</v>
      </c>
      <c r="B25" s="44">
        <f>[3]Ann!CS$19</f>
        <v>229.45043962315799</v>
      </c>
      <c r="C25" s="44">
        <f>[3]Ann!CS$29</f>
        <v>188.62982821580025</v>
      </c>
      <c r="D25" s="44">
        <f>[3]Ann!CS$39</f>
        <v>100.00023648724677</v>
      </c>
      <c r="E25" s="44">
        <f>[3]Ann!CS$49</f>
        <v>99.001630143827398</v>
      </c>
      <c r="F25" s="44">
        <f>[3]Ann!CS$53</f>
        <v>130.3254363355303</v>
      </c>
      <c r="G25" s="44"/>
      <c r="H25" s="44">
        <f>[3]Ann!CS$55</f>
        <v>114.20978321587963</v>
      </c>
      <c r="I25" s="44">
        <f>[3]Ann!CS$56</f>
        <v>110.33649710397707</v>
      </c>
      <c r="J25" s="44">
        <f>[3]Ann!CS$57</f>
        <v>107.18944300073969</v>
      </c>
      <c r="K25" s="44">
        <f>[3]Ann!$CS$60</f>
        <v>107.49670443147158</v>
      </c>
      <c r="L25" s="44">
        <f>[3]Ann!$CS$65</f>
        <v>108.66601249711651</v>
      </c>
    </row>
    <row r="26" spans="1:12" ht="12" customHeight="1">
      <c r="A26" s="50" t="s">
        <v>30</v>
      </c>
      <c r="B26" s="51">
        <f>[3]Ann!CR$19</f>
        <v>166.5748145978896</v>
      </c>
      <c r="C26" s="51">
        <f>[3]Ann!CR$29</f>
        <v>170.38728740912981</v>
      </c>
      <c r="D26" s="51">
        <f>[3]Ann!CR$39</f>
        <v>100.00023648724677</v>
      </c>
      <c r="E26" s="51">
        <f>[3]Ann!CR$49</f>
        <v>81.784694584567106</v>
      </c>
      <c r="F26" s="51">
        <f>[3]Ann!CR$53</f>
        <v>95.243193159684708</v>
      </c>
      <c r="G26" s="51"/>
      <c r="H26" s="51">
        <f>[3]Ann!CR$55</f>
        <v>89.934027128585441</v>
      </c>
      <c r="I26" s="51">
        <f>[3]Ann!CR$56</f>
        <v>83.935808383309762</v>
      </c>
      <c r="J26" s="51">
        <f>[3]Ann!CR$57</f>
        <v>84.103685069941932</v>
      </c>
      <c r="K26" s="51">
        <f>[3]Ann!$CR$60</f>
        <v>87.539795291223328</v>
      </c>
      <c r="L26" s="51">
        <f>[3]Ann!$CR$65</f>
        <v>90.052440930451084</v>
      </c>
    </row>
    <row r="27" spans="1:12" ht="12" customHeight="1">
      <c r="A27" s="50" t="s">
        <v>35</v>
      </c>
      <c r="B27" s="44">
        <f>[3]Ann!CT$19</f>
        <v>114.89163420626969</v>
      </c>
      <c r="C27" s="44">
        <f>[3]Ann!CT$29</f>
        <v>170.43642256466126</v>
      </c>
      <c r="D27" s="44">
        <f>[3]Ann!CT$39</f>
        <v>100.00023648724677</v>
      </c>
      <c r="E27" s="44">
        <f>[3]Ann!CT$49</f>
        <v>79.984252968334275</v>
      </c>
      <c r="F27" s="44">
        <f>[3]Ann!CT$53</f>
        <v>88.5723773841179</v>
      </c>
      <c r="G27" s="44"/>
      <c r="H27" s="44">
        <f>[3]Ann!CT$55</f>
        <v>85.772839454905466</v>
      </c>
      <c r="I27" s="44">
        <f>[3]Ann!CT$56</f>
        <v>85.432104084608</v>
      </c>
      <c r="J27" s="44">
        <f>[3]Ann!CT$57</f>
        <v>84.705034516562506</v>
      </c>
      <c r="K27" s="44">
        <f>[3]Ann!$CT$60</f>
        <v>86.366414995575255</v>
      </c>
      <c r="L27" s="44">
        <f>[3]Ann!$CT$65</f>
        <v>86.681414325614398</v>
      </c>
    </row>
    <row r="28" spans="1:12" ht="12" customHeight="1">
      <c r="A28" s="49" t="s">
        <v>77</v>
      </c>
      <c r="B28" s="44">
        <f>[3]Ann!CX$19</f>
        <v>129.83527224586635</v>
      </c>
      <c r="C28" s="44">
        <f>[3]Ann!CX$29</f>
        <v>132.65530602936022</v>
      </c>
      <c r="D28" s="44">
        <f>[3]Ann!CX$39</f>
        <v>100.00023648724677</v>
      </c>
      <c r="E28" s="44">
        <f>[3]Ann!CX$49</f>
        <v>93.410393587022853</v>
      </c>
      <c r="F28" s="44">
        <f>[3]Ann!CX$53</f>
        <v>100.54885303195333</v>
      </c>
      <c r="G28" s="44"/>
      <c r="H28" s="44">
        <f>[3]Ann!CX$55</f>
        <v>98.428375562706378</v>
      </c>
      <c r="I28" s="44">
        <f>[3]Ann!CX$56</f>
        <v>96.773255905886685</v>
      </c>
      <c r="J28" s="44">
        <f>[3]Ann!CX$57</f>
        <v>96.87893558848495</v>
      </c>
      <c r="K28" s="44">
        <f>[3]Ann!$CX$60</f>
        <v>99.412783521148228</v>
      </c>
      <c r="L28" s="44">
        <f>[3]Ann!$CX$65</f>
        <v>103.3930165474126</v>
      </c>
    </row>
    <row r="29" spans="1:12" ht="12" customHeight="1">
      <c r="A29" s="50" t="s">
        <v>42</v>
      </c>
      <c r="B29" s="44">
        <f>[3]Ann!CY$19</f>
        <v>113.33945589372591</v>
      </c>
      <c r="C29" s="44">
        <f>[3]Ann!CY$29</f>
        <v>100.24570336139753</v>
      </c>
      <c r="D29" s="44">
        <f>[3]Ann!CY$39</f>
        <v>100.00023648724677</v>
      </c>
      <c r="E29" s="44">
        <f>[3]Ann!CY$49</f>
        <v>114.2113096463388</v>
      </c>
      <c r="F29" s="44">
        <f>[3]Ann!CY$53</f>
        <v>103.92837380120166</v>
      </c>
      <c r="G29" s="44"/>
      <c r="H29" s="44">
        <f>[3]Ann!CY$55</f>
        <v>113.66143214764442</v>
      </c>
      <c r="I29" s="44">
        <f>[3]Ann!CY$56</f>
        <v>116.32537786672066</v>
      </c>
      <c r="J29" s="44">
        <f>[3]Ann!CY$57</f>
        <v>118.24184651272711</v>
      </c>
      <c r="K29" s="44">
        <f>[3]Ann!$CY$60</f>
        <v>124.16042272995197</v>
      </c>
      <c r="L29" s="44">
        <f>[3]Ann!$CY$65</f>
        <v>133.77136370167167</v>
      </c>
    </row>
    <row r="30" spans="1:12" ht="12" customHeight="1">
      <c r="A30" s="50" t="s">
        <v>78</v>
      </c>
      <c r="B30" s="44">
        <f>[3]Ann!CZ$19</f>
        <v>141.10011462894215</v>
      </c>
      <c r="C30" s="44">
        <f>[3]Ann!CZ$29</f>
        <v>154.7875277975383</v>
      </c>
      <c r="D30" s="44">
        <f>[3]Ann!CZ$39</f>
        <v>100.00023648724677</v>
      </c>
      <c r="E30" s="44">
        <f>[3]Ann!CZ$49</f>
        <v>79.205637918694094</v>
      </c>
      <c r="F30" s="44">
        <f>[3]Ann!CZ$53</f>
        <v>98.241009153042356</v>
      </c>
      <c r="G30" s="44"/>
      <c r="H30" s="44">
        <f>[3]Ann!CZ$55</f>
        <v>88.025860295885977</v>
      </c>
      <c r="I30" s="44">
        <f>[3]Ann!CZ$56</f>
        <v>83.421290326147812</v>
      </c>
      <c r="J30" s="44">
        <f>[3]Ann!CZ$57</f>
        <v>82.290398757808134</v>
      </c>
      <c r="K30" s="44">
        <f>[3]Ann!$CZ$60</f>
        <v>82.51284664689814</v>
      </c>
      <c r="L30" s="44">
        <f>[3]Ann!$CZ$65</f>
        <v>82.647920624549826</v>
      </c>
    </row>
    <row r="31" spans="1:12" ht="12" customHeight="1">
      <c r="A31" s="52" t="s">
        <v>50</v>
      </c>
      <c r="B31" s="44">
        <f>[3]Ann!DB$19</f>
        <v>108.33681267428005</v>
      </c>
      <c r="C31" s="44">
        <f>[3]Ann!DB$29</f>
        <v>163.53693696019923</v>
      </c>
      <c r="D31" s="44">
        <f>[3]Ann!DB$39</f>
        <v>100.00023648724677</v>
      </c>
      <c r="E31" s="44">
        <f>[3]Ann!DB$49</f>
        <v>108.84277232692135</v>
      </c>
      <c r="F31" s="44">
        <f>[3]Ann!DB$53</f>
        <v>120.36764543829392</v>
      </c>
      <c r="G31" s="44"/>
      <c r="H31" s="44">
        <f>[3]Ann!DB$55</f>
        <v>114.66047614997863</v>
      </c>
      <c r="I31" s="44">
        <f>[3]Ann!DB$56</f>
        <v>110.43198431287149</v>
      </c>
      <c r="J31" s="44">
        <f>[3]Ann!DB$57</f>
        <v>107.74768582972598</v>
      </c>
      <c r="K31" s="44">
        <f>[3]Ann!DB$60</f>
        <v>103.388699461562</v>
      </c>
      <c r="L31" s="44">
        <f>[3]Ann!DB$65</f>
        <v>102.12112808695414</v>
      </c>
    </row>
    <row r="32" spans="1:12" ht="12" customHeight="1">
      <c r="A32" s="47" t="s">
        <v>55</v>
      </c>
      <c r="B32" s="44">
        <f>[3]Ann!DA$19</f>
        <v>143.92436956478264</v>
      </c>
      <c r="C32" s="44">
        <f>[3]Ann!DA$29</f>
        <v>119.5161604741306</v>
      </c>
      <c r="D32" s="44">
        <f>[3]Ann!DA$39</f>
        <v>100.00023648724677</v>
      </c>
      <c r="E32" s="44">
        <f>[3]Ann!DA$49</f>
        <v>85.422014287966988</v>
      </c>
      <c r="F32" s="44">
        <f>[3]Ann!DA$53</f>
        <v>106.84212749238799</v>
      </c>
      <c r="G32" s="44"/>
      <c r="H32" s="44">
        <f>[3]Ann!DA$55</f>
        <v>112.25219984449666</v>
      </c>
      <c r="I32" s="44">
        <f>[3]Ann!DA$56</f>
        <v>101.35199809335927</v>
      </c>
      <c r="J32" s="44">
        <f>[3]Ann!DA$57</f>
        <v>89.831318825380052</v>
      </c>
      <c r="K32" s="44">
        <f>[3]Ann!DA$60</f>
        <v>82.043979311328428</v>
      </c>
      <c r="L32" s="44">
        <f>[3]Ann!DA$65</f>
        <v>83.045242411645788</v>
      </c>
    </row>
    <row r="33" spans="1:22" ht="12" customHeight="1">
      <c r="A33" s="4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22" ht="12" customHeight="1">
      <c r="A34" s="39" t="s">
        <v>81</v>
      </c>
      <c r="B34" s="54"/>
      <c r="C34" s="53"/>
      <c r="D34" s="53"/>
      <c r="E34" s="53"/>
      <c r="F34" s="53"/>
      <c r="G34" s="53"/>
      <c r="H34" s="53"/>
      <c r="I34" s="53"/>
      <c r="J34" s="53"/>
      <c r="K34" s="53"/>
      <c r="L34" s="53"/>
      <c r="N34" s="55"/>
      <c r="P34" s="56"/>
      <c r="Q34" s="55"/>
      <c r="R34" s="55"/>
      <c r="S34" s="55"/>
      <c r="U34" s="55"/>
      <c r="V34" s="55"/>
    </row>
    <row r="35" spans="1:22" ht="12" customHeight="1">
      <c r="A35" s="57" t="s">
        <v>82</v>
      </c>
      <c r="B35" s="58">
        <f>[1]all_ipi!$E$53</f>
        <v>28.047120676879214</v>
      </c>
      <c r="C35" s="58">
        <f>[1]all_ipi!$E$63</f>
        <v>78.822245134100115</v>
      </c>
      <c r="D35" s="58">
        <f>[1]all_ipi!$E$73</f>
        <v>99.999763513312502</v>
      </c>
      <c r="E35" s="58">
        <f>[1]all_ipi!$E$83</f>
        <v>97.179488154701261</v>
      </c>
      <c r="F35" s="58">
        <f>[1]all_ipi!$E$87</f>
        <v>105.20804417626974</v>
      </c>
      <c r="G35" s="58"/>
      <c r="H35" s="58">
        <f>[1]all_ipi!$E$88</f>
        <v>104.40871800990362</v>
      </c>
      <c r="I35" s="58">
        <f>[1]all_ipi!$E$89</f>
        <v>104.05233403234784</v>
      </c>
      <c r="J35" s="58">
        <f>[1]all_ipi!$E$90</f>
        <v>104.87933945863141</v>
      </c>
      <c r="K35" s="58">
        <f>[1]all_ipi!$E$93</f>
        <v>106.48995659360877</v>
      </c>
      <c r="L35" s="58">
        <f>[1]all_ipi!$E$98</f>
        <v>109.69519804339654</v>
      </c>
      <c r="N35" s="59"/>
      <c r="P35" s="60"/>
      <c r="Q35" s="61"/>
      <c r="R35" s="61"/>
      <c r="S35" s="61"/>
      <c r="T35" s="61"/>
      <c r="U35" s="61"/>
      <c r="V35" s="61"/>
    </row>
    <row r="36" spans="1:22" ht="12" customHeight="1">
      <c r="A36" s="62" t="s">
        <v>83</v>
      </c>
      <c r="B36" s="63"/>
      <c r="C36" s="58">
        <f>((C35/B35)^(1/10)-1)*100</f>
        <v>10.8858300474987</v>
      </c>
      <c r="D36" s="58">
        <f>((D35/C35)^(1/10)-1)*100</f>
        <v>2.40826707816022</v>
      </c>
      <c r="E36" s="58">
        <f>((E35/D35)^(1/10)-1)*100</f>
        <v>-0.28567276792863527</v>
      </c>
      <c r="F36" s="58">
        <f>((F35/E35)^(1/4)-1)*100</f>
        <v>2.0043246817477156</v>
      </c>
      <c r="G36" s="58"/>
      <c r="H36" s="58">
        <f>(H35/F35-1)*100</f>
        <v>-0.75975765220660518</v>
      </c>
      <c r="I36" s="58">
        <f>(I35/H35-1)*100</f>
        <v>-0.34133545967107715</v>
      </c>
      <c r="J36" s="58">
        <f>(J35/I35-1)*100</f>
        <v>0.79479757371561099</v>
      </c>
      <c r="K36" s="58">
        <f>((K35/J35)^(1/3)-1)*100</f>
        <v>0.5092970322977397</v>
      </c>
      <c r="L36" s="58">
        <f>((L35/K35)^(1/5)-1)*100</f>
        <v>0.59486063793754429</v>
      </c>
      <c r="N36" s="59"/>
      <c r="P36" s="60"/>
      <c r="Q36" s="61"/>
      <c r="R36" s="61"/>
      <c r="S36" s="61"/>
      <c r="T36" s="61"/>
      <c r="U36" s="61"/>
      <c r="V36" s="61"/>
    </row>
    <row r="37" spans="1:22" ht="12" customHeight="1">
      <c r="A37" s="62"/>
      <c r="B37" s="42"/>
      <c r="C37" s="53"/>
      <c r="D37" s="53"/>
      <c r="E37" s="53"/>
      <c r="F37" s="58"/>
      <c r="G37" s="58"/>
      <c r="H37" s="58"/>
      <c r="I37" s="58"/>
      <c r="J37" s="53"/>
      <c r="K37" s="53"/>
      <c r="L37" s="53"/>
      <c r="N37" s="59"/>
      <c r="P37" s="60"/>
      <c r="Q37" s="61"/>
      <c r="R37" s="61"/>
      <c r="S37" s="61"/>
      <c r="T37" s="61"/>
      <c r="U37" s="61"/>
      <c r="V37" s="61"/>
    </row>
    <row r="38" spans="1:22" ht="12" customHeight="1">
      <c r="A38" s="62" t="s">
        <v>84</v>
      </c>
      <c r="B38" s="58">
        <f>[1]all_ipi!$K$53</f>
        <v>33.746782693957577</v>
      </c>
      <c r="C38" s="58">
        <f>[1]all_ipi!$K$63</f>
        <v>66.23728398087998</v>
      </c>
      <c r="D38" s="58">
        <f>[1]all_ipi!$K$73</f>
        <v>100</v>
      </c>
      <c r="E38" s="58">
        <f>[1]all_ipi!$K$83</f>
        <v>122.56403971074883</v>
      </c>
      <c r="F38" s="58">
        <f>[1]all_ipi!$K$87</f>
        <v>132.77357029047675</v>
      </c>
      <c r="G38" s="58"/>
      <c r="H38" s="58">
        <f>[1]all_ipi!$K$88</f>
        <v>135.69458883686724</v>
      </c>
      <c r="I38" s="58">
        <f>[1]all_ipi!$K$89</f>
        <v>137.86570225825713</v>
      </c>
      <c r="J38" s="58">
        <f>[1]all_ipi!$K$90</f>
        <v>140.34728489890577</v>
      </c>
      <c r="K38" s="58">
        <f>[1]all_ipi!$K$93</f>
        <v>149.75638918862771</v>
      </c>
      <c r="L38" s="58">
        <f>[1]all_ipi!$K$98</f>
        <v>168.28164403310782</v>
      </c>
      <c r="N38" s="59"/>
      <c r="P38" s="60"/>
      <c r="Q38" s="61"/>
      <c r="R38" s="61"/>
      <c r="S38" s="61"/>
      <c r="T38" s="61"/>
      <c r="U38" s="61"/>
      <c r="V38" s="61"/>
    </row>
    <row r="39" spans="1:22" ht="12" customHeight="1">
      <c r="A39" s="64" t="s">
        <v>83</v>
      </c>
      <c r="B39" s="65"/>
      <c r="C39" s="66">
        <f>((C38/B38)^(1/10)-1)*100</f>
        <v>6.9761623773693326</v>
      </c>
      <c r="D39" s="66">
        <f>((D38/C38)^(1/10)-1)*100</f>
        <v>4.2052856388761439</v>
      </c>
      <c r="E39" s="66">
        <f>((E38/D38)^(1/10)-1)*100</f>
        <v>2.055474597351381</v>
      </c>
      <c r="F39" s="66">
        <f>((F38/E38)^(1/4)-1)*100</f>
        <v>2.0204281221203324</v>
      </c>
      <c r="G39" s="66"/>
      <c r="H39" s="66">
        <f>(H38/F38-1)*100</f>
        <v>2.200000000000002</v>
      </c>
      <c r="I39" s="66">
        <f>(I38/H38-1)*100</f>
        <v>1.6000000000000014</v>
      </c>
      <c r="J39" s="66">
        <f>(J38/I38-1)*100</f>
        <v>1.8000000000000016</v>
      </c>
      <c r="K39" s="66">
        <f>((K38/J38)^(1/3)-1)*100</f>
        <v>2.1865605289158596</v>
      </c>
      <c r="L39" s="66">
        <f>((L38/K38)^(1/5)-1)*100</f>
        <v>2.3600000000000065</v>
      </c>
      <c r="N39" s="59"/>
      <c r="P39" s="60"/>
      <c r="Q39" s="61"/>
      <c r="R39" s="61"/>
      <c r="S39" s="61"/>
      <c r="T39" s="61"/>
      <c r="U39" s="61"/>
      <c r="V39" s="61"/>
    </row>
    <row r="40" spans="1:22" ht="16.899999999999999" customHeight="1">
      <c r="A40" s="67" t="s">
        <v>96</v>
      </c>
      <c r="B40" s="68"/>
      <c r="C40" s="69"/>
      <c r="D40" s="69"/>
      <c r="E40" s="69"/>
      <c r="F40" s="69"/>
      <c r="G40" s="69"/>
      <c r="H40" s="69"/>
      <c r="I40" s="70"/>
      <c r="J40" s="70"/>
      <c r="K40" s="70"/>
      <c r="L40" s="70"/>
      <c r="N40" s="59"/>
      <c r="P40" s="60"/>
      <c r="Q40" s="61"/>
      <c r="R40" s="61"/>
      <c r="S40" s="61"/>
      <c r="T40" s="61"/>
      <c r="U40" s="61"/>
      <c r="V40" s="61"/>
    </row>
    <row r="41" spans="1:22" ht="13.9" customHeight="1">
      <c r="A41" s="71" t="s">
        <v>85</v>
      </c>
      <c r="B41" s="72"/>
      <c r="C41" s="72"/>
      <c r="D41" s="72"/>
      <c r="E41" s="72"/>
      <c r="F41" s="72"/>
      <c r="G41" s="72"/>
      <c r="H41" s="72"/>
      <c r="I41" s="73"/>
      <c r="J41" s="74"/>
      <c r="K41" s="74"/>
      <c r="L41" s="74"/>
    </row>
    <row r="42" spans="1:22" ht="13.9" customHeight="1">
      <c r="A42" s="75" t="s">
        <v>86</v>
      </c>
      <c r="B42" s="72"/>
      <c r="C42" s="72"/>
      <c r="D42" s="72"/>
      <c r="E42" s="72"/>
      <c r="F42" s="72"/>
      <c r="G42" s="72"/>
      <c r="H42" s="72"/>
      <c r="I42" s="73"/>
      <c r="J42" s="74"/>
      <c r="K42" s="74"/>
      <c r="L42" s="74"/>
    </row>
    <row r="43" spans="1:22" ht="13.9" customHeight="1">
      <c r="A43" s="75" t="s">
        <v>87</v>
      </c>
      <c r="B43" s="72"/>
      <c r="C43" s="72"/>
      <c r="D43" s="72"/>
      <c r="E43" s="72"/>
      <c r="F43" s="72"/>
      <c r="G43" s="72"/>
      <c r="H43" s="72"/>
      <c r="I43" s="73"/>
      <c r="J43" s="74"/>
      <c r="K43" s="74"/>
      <c r="L43" s="74"/>
    </row>
    <row r="44" spans="1:22" ht="13.9" customHeight="1">
      <c r="A44" s="75" t="s">
        <v>88</v>
      </c>
      <c r="B44" s="72"/>
      <c r="C44" s="72"/>
      <c r="D44" s="72"/>
      <c r="E44" s="72"/>
      <c r="F44" s="72"/>
      <c r="G44" s="72"/>
      <c r="H44" s="72"/>
      <c r="I44" s="73"/>
      <c r="J44" s="74"/>
      <c r="K44" s="74"/>
      <c r="L44" s="74"/>
    </row>
    <row r="45" spans="1:22" ht="13.9" customHeight="1">
      <c r="A45" s="76" t="s">
        <v>89</v>
      </c>
      <c r="B45" s="77"/>
      <c r="C45" s="77"/>
      <c r="D45" s="77"/>
      <c r="E45" s="77"/>
      <c r="F45" s="77"/>
      <c r="G45" s="77"/>
      <c r="H45" s="77"/>
      <c r="I45" s="73"/>
      <c r="J45" s="74"/>
      <c r="K45" s="74"/>
      <c r="L45" s="74"/>
    </row>
    <row r="46" spans="1:22" ht="13.9" customHeight="1">
      <c r="A46" s="76" t="s">
        <v>97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22" ht="13.9" customHeight="1">
      <c r="A47" s="76" t="s">
        <v>98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1:22" ht="13.9" customHeight="1">
      <c r="A48" s="76" t="s">
        <v>99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1:12" ht="13.9" customHeight="1">
      <c r="A49" s="7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1:12" ht="13.9" customHeight="1">
      <c r="A50" s="78" t="s">
        <v>90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1:12" ht="18.600000000000001" customHeight="1">
      <c r="A51" s="79" t="s">
        <v>100</v>
      </c>
    </row>
    <row r="52" spans="1:12" ht="13.9" customHeight="1"/>
    <row r="55" spans="1:12">
      <c r="A55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A1</vt:lpstr>
      <vt:lpstr>Table A2</vt:lpstr>
      <vt:lpstr>Table 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2016-05-06T21:15:24Z</dcterms:modified>
</cp:coreProperties>
</file>