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5480" windowHeight="5985" tabRatio="777"/>
  </bookViews>
  <sheets>
    <sheet name="0. Cover Page" sheetId="10" r:id="rId1"/>
    <sheet name="1. Introduction" sheetId="1" r:id="rId2"/>
    <sheet name="2. Notes" sheetId="2" r:id="rId3"/>
    <sheet name="3. Material" sheetId="3" r:id="rId4"/>
    <sheet name="4. Plant" sheetId="4" r:id="rId5"/>
    <sheet name="5. Labour" sheetId="5" r:id="rId6"/>
    <sheet name="6. Project prices" sheetId="6" r:id="rId7"/>
    <sheet name="7. Support" sheetId="7" r:id="rId8"/>
    <sheet name="8. Comments" sheetId="8" r:id="rId9"/>
    <sheet name="Hidden sheet" sheetId="9" state="hidden" r:id="rId10"/>
  </sheets>
  <definedNames>
    <definedName name="CollectedData">'Hidden sheet'!#REF!</definedName>
    <definedName name="DataCollection">'Hidden sheet'!$G$7:$G$133</definedName>
    <definedName name="KeyData">'Hidden sheet'!#REF!</definedName>
    <definedName name="_xlnm.Print_Area" localSheetId="1">'1. Introduction'!$A$3:$AG$50</definedName>
    <definedName name="_xlnm.Print_Area" localSheetId="2">'2. Notes'!$A$3:$AH$60</definedName>
    <definedName name="_xlnm.Print_Area" localSheetId="3">'3. Material'!$A$3:$I$58</definedName>
    <definedName name="_xlnm.Print_Area" localSheetId="4">'4. Plant'!$B$3:$I$27</definedName>
    <definedName name="_xlnm.Print_Area" localSheetId="5">'5. Labour'!$A$3:$K$35</definedName>
    <definedName name="_xlnm.Print_Area" localSheetId="6">'6. Project prices'!$A$3:$H$57</definedName>
    <definedName name="_xlnm.Print_Area" localSheetId="7">'7. Support'!$A$3:$H$52</definedName>
    <definedName name="_xlnm.Print_Area" localSheetId="8">'8. Comments'!$A$3:$F$53</definedName>
    <definedName name="TypeEmp">'1. Introduction'!$AN$7:$AO$11</definedName>
  </definedNames>
  <calcPr calcId="125725"/>
</workbook>
</file>

<file path=xl/calcChain.xml><?xml version="1.0" encoding="utf-8"?>
<calcChain xmlns="http://schemas.openxmlformats.org/spreadsheetml/2006/main">
  <c r="F62" i="9"/>
  <c r="G62" s="1"/>
  <c r="A7"/>
  <c r="D7" s="1"/>
  <c r="F131"/>
  <c r="G131" s="1"/>
  <c r="F132"/>
  <c r="G132" s="1"/>
  <c r="F133"/>
  <c r="G133" s="1"/>
  <c r="F130"/>
  <c r="G130" s="1"/>
  <c r="F99"/>
  <c r="G99" s="1"/>
  <c r="F85"/>
  <c r="G85" s="1"/>
  <c r="F86"/>
  <c r="G86" s="1"/>
  <c r="F84"/>
  <c r="G84" s="1"/>
  <c r="F70"/>
  <c r="G70" s="1"/>
  <c r="F71"/>
  <c r="G71" s="1"/>
  <c r="F72"/>
  <c r="G72" s="1"/>
  <c r="F73"/>
  <c r="G73" s="1"/>
  <c r="F74"/>
  <c r="G74" s="1"/>
  <c r="F69"/>
  <c r="G69" s="1"/>
  <c r="F10"/>
  <c r="G10" s="1"/>
  <c r="F11"/>
  <c r="G11" s="1"/>
  <c r="F12"/>
  <c r="G12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9"/>
  <c r="G9" s="1"/>
  <c r="B132"/>
  <c r="B130"/>
  <c r="F126"/>
  <c r="G126" s="1"/>
  <c r="F127"/>
  <c r="G127" s="1"/>
  <c r="F128"/>
  <c r="G128" s="1"/>
  <c r="F129"/>
  <c r="G129" s="1"/>
  <c r="F121"/>
  <c r="G121" s="1"/>
  <c r="F122"/>
  <c r="G122" s="1"/>
  <c r="F123"/>
  <c r="G123" s="1"/>
  <c r="F124"/>
  <c r="G124" s="1"/>
  <c r="F116"/>
  <c r="G116" s="1"/>
  <c r="F117"/>
  <c r="G117" s="1"/>
  <c r="F118"/>
  <c r="G118" s="1"/>
  <c r="F119"/>
  <c r="G119" s="1"/>
  <c r="F102"/>
  <c r="G102" s="1"/>
  <c r="F103"/>
  <c r="G103" s="1"/>
  <c r="F104"/>
  <c r="G104" s="1"/>
  <c r="F106"/>
  <c r="G106" s="1"/>
  <c r="F107"/>
  <c r="G107" s="1"/>
  <c r="F108"/>
  <c r="G108" s="1"/>
  <c r="F110"/>
  <c r="G110" s="1"/>
  <c r="F111"/>
  <c r="G111" s="1"/>
  <c r="F112"/>
  <c r="G112" s="1"/>
  <c r="F120"/>
  <c r="F125"/>
  <c r="F115"/>
  <c r="B116"/>
  <c r="B121" s="1"/>
  <c r="B126" s="1"/>
  <c r="B117"/>
  <c r="B122"/>
  <c r="B127" s="1"/>
  <c r="B118"/>
  <c r="B123" s="1"/>
  <c r="B128" s="1"/>
  <c r="B119"/>
  <c r="B124" s="1"/>
  <c r="B129" s="1"/>
  <c r="B115"/>
  <c r="B120" s="1"/>
  <c r="B125" s="1"/>
  <c r="B103"/>
  <c r="B107" s="1"/>
  <c r="B111" s="1"/>
  <c r="B104"/>
  <c r="B108" s="1"/>
  <c r="B112" s="1"/>
  <c r="B109"/>
  <c r="B102"/>
  <c r="B106" s="1"/>
  <c r="B110" s="1"/>
  <c r="B113"/>
  <c r="C110"/>
  <c r="C106"/>
  <c r="C102"/>
  <c r="F98"/>
  <c r="G98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F88"/>
  <c r="G88"/>
  <c r="B99"/>
  <c r="B98"/>
  <c r="C98"/>
  <c r="D98"/>
  <c r="M98"/>
  <c r="M97"/>
  <c r="D97"/>
  <c r="C97"/>
  <c r="B97"/>
  <c r="M96"/>
  <c r="D96"/>
  <c r="C96"/>
  <c r="B96"/>
  <c r="M95"/>
  <c r="D95"/>
  <c r="C95"/>
  <c r="B95"/>
  <c r="M94"/>
  <c r="D94"/>
  <c r="C94"/>
  <c r="B94"/>
  <c r="M93"/>
  <c r="D93"/>
  <c r="C93"/>
  <c r="B93"/>
  <c r="B92"/>
  <c r="C92"/>
  <c r="D92"/>
  <c r="M92"/>
  <c r="M91"/>
  <c r="D91"/>
  <c r="C91"/>
  <c r="B91"/>
  <c r="M90"/>
  <c r="D90"/>
  <c r="C90"/>
  <c r="B90"/>
  <c r="M89"/>
  <c r="D89"/>
  <c r="C89"/>
  <c r="B89"/>
  <c r="M88"/>
  <c r="D88"/>
  <c r="C88"/>
  <c r="B88"/>
  <c r="B86"/>
  <c r="B85"/>
  <c r="C84"/>
  <c r="B84"/>
  <c r="F83"/>
  <c r="G83" s="1"/>
  <c r="F82"/>
  <c r="G82" s="1"/>
  <c r="F81"/>
  <c r="G81" s="1"/>
  <c r="F80"/>
  <c r="G80" s="1"/>
  <c r="F79"/>
  <c r="G79" s="1"/>
  <c r="F78"/>
  <c r="G78" s="1"/>
  <c r="F77"/>
  <c r="G77" s="1"/>
  <c r="M83"/>
  <c r="E83"/>
  <c r="D83"/>
  <c r="C83"/>
  <c r="B83"/>
  <c r="M82"/>
  <c r="E82"/>
  <c r="D82"/>
  <c r="C82"/>
  <c r="B82"/>
  <c r="M81"/>
  <c r="E81"/>
  <c r="D81"/>
  <c r="C81"/>
  <c r="B81"/>
  <c r="M80"/>
  <c r="E80"/>
  <c r="D80"/>
  <c r="C80"/>
  <c r="B80"/>
  <c r="M79"/>
  <c r="E79"/>
  <c r="D79"/>
  <c r="C79"/>
  <c r="B79"/>
  <c r="M78"/>
  <c r="E78"/>
  <c r="D78"/>
  <c r="C78"/>
  <c r="B78"/>
  <c r="M77"/>
  <c r="C77"/>
  <c r="D77"/>
  <c r="E77"/>
  <c r="B77"/>
  <c r="B74"/>
  <c r="B70"/>
  <c r="B71"/>
  <c r="B72"/>
  <c r="B73"/>
  <c r="B69"/>
  <c r="M68"/>
  <c r="F68"/>
  <c r="G68" s="1"/>
  <c r="E68"/>
  <c r="D68"/>
  <c r="C68"/>
  <c r="B68"/>
  <c r="M67"/>
  <c r="F67"/>
  <c r="G67" s="1"/>
  <c r="E67"/>
  <c r="D67"/>
  <c r="C67"/>
  <c r="B67"/>
  <c r="M66"/>
  <c r="F66"/>
  <c r="G66" s="1"/>
  <c r="E66"/>
  <c r="D66"/>
  <c r="C66"/>
  <c r="B66"/>
  <c r="M65"/>
  <c r="F65"/>
  <c r="G65" s="1"/>
  <c r="E65"/>
  <c r="D65"/>
  <c r="C65"/>
  <c r="B65"/>
  <c r="M64"/>
  <c r="F64"/>
  <c r="G64" s="1"/>
  <c r="D64"/>
  <c r="E64"/>
  <c r="C64"/>
  <c r="B64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G60" s="1"/>
  <c r="F61"/>
  <c r="G61" s="1"/>
  <c r="F24"/>
  <c r="G24" s="1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B25"/>
  <c r="C25"/>
  <c r="D25"/>
  <c r="E25"/>
  <c r="B26"/>
  <c r="C26"/>
  <c r="D26"/>
  <c r="E26"/>
  <c r="B27"/>
  <c r="C27"/>
  <c r="D27"/>
  <c r="E27"/>
  <c r="B28"/>
  <c r="C28"/>
  <c r="D28"/>
  <c r="E28"/>
  <c r="B29"/>
  <c r="C29"/>
  <c r="D29"/>
  <c r="E29"/>
  <c r="B30"/>
  <c r="C30"/>
  <c r="D30"/>
  <c r="E30"/>
  <c r="B3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B36"/>
  <c r="C36"/>
  <c r="D36"/>
  <c r="E36"/>
  <c r="B37"/>
  <c r="C37"/>
  <c r="D37"/>
  <c r="E37"/>
  <c r="B38"/>
  <c r="C38"/>
  <c r="D38"/>
  <c r="E38"/>
  <c r="B39"/>
  <c r="C39"/>
  <c r="D39"/>
  <c r="E39"/>
  <c r="B40"/>
  <c r="C40"/>
  <c r="D40"/>
  <c r="E40"/>
  <c r="B41"/>
  <c r="C41"/>
  <c r="D41"/>
  <c r="E41"/>
  <c r="B42"/>
  <c r="C42"/>
  <c r="D42"/>
  <c r="E42"/>
  <c r="B43"/>
  <c r="C43"/>
  <c r="D43"/>
  <c r="E43"/>
  <c r="B44"/>
  <c r="C44"/>
  <c r="D44"/>
  <c r="E44"/>
  <c r="B45"/>
  <c r="C45"/>
  <c r="D45"/>
  <c r="E45"/>
  <c r="B46"/>
  <c r="C46"/>
  <c r="D46"/>
  <c r="E46"/>
  <c r="B47"/>
  <c r="C47"/>
  <c r="D47"/>
  <c r="E47"/>
  <c r="B48"/>
  <c r="C48"/>
  <c r="D48"/>
  <c r="E48"/>
  <c r="B49"/>
  <c r="C49"/>
  <c r="D49"/>
  <c r="E49"/>
  <c r="B50"/>
  <c r="C50"/>
  <c r="D50"/>
  <c r="E50"/>
  <c r="B51"/>
  <c r="C51"/>
  <c r="D51"/>
  <c r="E51"/>
  <c r="B52"/>
  <c r="C52"/>
  <c r="D52"/>
  <c r="E52"/>
  <c r="B53"/>
  <c r="C53"/>
  <c r="D53"/>
  <c r="E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B61"/>
  <c r="C61"/>
  <c r="D61"/>
  <c r="E61"/>
  <c r="M24"/>
  <c r="D24"/>
  <c r="E24"/>
  <c r="C24"/>
  <c r="B24"/>
  <c r="AO11" i="1"/>
  <c r="F13" i="9"/>
  <c r="G13" s="1"/>
  <c r="F109"/>
  <c r="F113"/>
  <c r="F105"/>
  <c r="G113" l="1"/>
  <c r="G105"/>
  <c r="G115"/>
  <c r="G120"/>
  <c r="G125"/>
  <c r="G109"/>
  <c r="E7"/>
  <c r="F7" s="1"/>
  <c r="G7" s="1"/>
</calcChain>
</file>

<file path=xl/comments1.xml><?xml version="1.0" encoding="utf-8"?>
<comments xmlns="http://schemas.openxmlformats.org/spreadsheetml/2006/main">
  <authors>
    <author>Thomas</author>
  </authors>
  <commentList>
    <comment ref="AF5" authorId="0">
      <text>
        <r>
          <rPr>
            <sz val="9"/>
            <color indexed="81"/>
            <rFont val="Tahoma"/>
            <family val="2"/>
          </rPr>
          <t>Generally text overunning a typing box and not fully displayed will be recorded.
 Additional comments or information can however be added to the Comments sheet.</t>
        </r>
      </text>
    </comment>
  </commentList>
</comments>
</file>

<file path=xl/sharedStrings.xml><?xml version="1.0" encoding="utf-8"?>
<sst xmlns="http://schemas.openxmlformats.org/spreadsheetml/2006/main" count="489" uniqueCount="322">
  <si>
    <t>International Comparison Programme – 2011 Construction Price Survey</t>
  </si>
  <si>
    <t>Introduction</t>
  </si>
  <si>
    <t>Country:</t>
  </si>
  <si>
    <t>Currency:</t>
  </si>
  <si>
    <t>Survey respondent</t>
  </si>
  <si>
    <t>Name:</t>
  </si>
  <si>
    <t>Employer:</t>
  </si>
  <si>
    <t>consultant</t>
  </si>
  <si>
    <t>Type of employer:</t>
  </si>
  <si>
    <t>academic</t>
  </si>
  <si>
    <t>research</t>
  </si>
  <si>
    <t>government</t>
  </si>
  <si>
    <t>other</t>
  </si>
  <si>
    <t>(please specify)</t>
  </si>
  <si>
    <t>other=5</t>
  </si>
  <si>
    <t>Contact details:</t>
  </si>
  <si>
    <t>Telephone no:</t>
  </si>
  <si>
    <t>Purpose of the survey</t>
  </si>
  <si>
    <t xml:space="preserve">Base date for prices </t>
  </si>
  <si>
    <t>Ideally, prices should be an average for the year 2011 but a mid year price may be acceptable.</t>
  </si>
  <si>
    <t>Base date for prices</t>
  </si>
  <si>
    <t>Adjustment factor (to mid 2011 prices)</t>
  </si>
  <si>
    <t>National average price level</t>
  </si>
  <si>
    <t>Base location</t>
  </si>
  <si>
    <t>National average factor</t>
  </si>
  <si>
    <t>Factor</t>
  </si>
  <si>
    <r>
      <t>8</t>
    </r>
    <r>
      <rPr>
        <sz val="11"/>
        <color indexed="8"/>
        <rFont val="Calibri"/>
        <family val="2"/>
      </rPr>
      <t xml:space="preserve"> Email address:</t>
    </r>
  </si>
  <si>
    <t xml:space="preserve">General notes </t>
  </si>
  <si>
    <t>are equivalent, if not identical, to the items described in the survey documents.  The following notes are</t>
  </si>
  <si>
    <t>intended to assist in selecting and pricing the survey items.</t>
  </si>
  <si>
    <t>Item descriptions and units</t>
  </si>
  <si>
    <t>the item to be priced.  There is, however, a tension between the tightness of the specification and the content of</t>
  </si>
  <si>
    <t>the item to be priced – the tighter the specification, the more country-specific it becomes.  If a precise match to</t>
  </si>
  <si>
    <t>the specified material or product is not commonly available or used, the nearest commonly available and used</t>
  </si>
  <si>
    <t>can provide proprietary names in Column 7 if that simplifies the note.</t>
  </si>
  <si>
    <t>can be replaced by Imperial – or other – dimensions if these are more common in the country.  Detailed</t>
  </si>
  <si>
    <t>dimensions of material and products will vary, both between and within countries, for example the dimensions</t>
  </si>
  <si>
    <t>of bricks and blocks or timber sections.  Survey respondents should select the nearest locally available and</t>
  </si>
  <si>
    <t>inserted.  Alternative units of measurement can also be provided, for example, m2 for plywood is preferred but a</t>
  </si>
  <si>
    <t>price per sheet indicating the dimensions of the sheet (length and width) is acceptable; similarly, cement is</t>
  </si>
  <si>
    <t>indicated as per Tonne but per kg or per 50kg bag is acceptable.  The items and units should be as normally used in</t>
  </si>
  <si>
    <t>day’ or ‘per week’, these should be indicated in column 5.  If the units are per day or per week, please indicate in</t>
  </si>
  <si>
    <t>Column 7, the typical numbers of hours worked per day or per week.  It is assumed that equipment will be hired</t>
  </si>
  <si>
    <t>with an operator; if this is not the case, please indicate this in Column 7.</t>
  </si>
  <si>
    <t>Prices</t>
  </si>
  <si>
    <t>should not be provided for items that match the item description precisely if that involves pricing a ‘special’ item,</t>
  </si>
  <si>
    <t>are an average over the survey year (mid-year prices are acceptable) and that average different price levels across</t>
  </si>
  <si>
    <t>the country, across different types and sizes of projects.  The following notes are intended to help respondents</t>
  </si>
  <si>
    <t xml:space="preserve">constrained city centre sites, greenfield sites adjacent to urban areas and remote sites that are difficult to access. </t>
  </si>
  <si>
    <t xml:space="preserve">When pricing items, respondents should assume reasonable site contexts with good access.
</t>
  </si>
  <si>
    <t>equipment – large quantities and long periods of hire, for example, can reduce unit costs and vice versa.  Prices</t>
  </si>
  <si>
    <t xml:space="preserve">should be provided for medium-sized projects, that is, projects which are not unusually small or unusually large. </t>
  </si>
  <si>
    <t>Construction materials and products</t>
  </si>
  <si>
    <t>Ref</t>
  </si>
  <si>
    <t>Item</t>
  </si>
  <si>
    <t>Specification notes</t>
  </si>
  <si>
    <t>Preferred unit</t>
  </si>
  <si>
    <t>Alternative  unit</t>
  </si>
  <si>
    <t>Unit price</t>
  </si>
  <si>
    <t>Notes and comments</t>
  </si>
  <si>
    <t xml:space="preserve">Aggregate for concrete </t>
  </si>
  <si>
    <t>Clean, hard, strong crushed stone or gravel free of impurities and fine materials in sizes ranging from 9.5 to 37.5mm in diameter.</t>
  </si>
  <si>
    <t>m3</t>
  </si>
  <si>
    <t>Sand for concrete and mortar</t>
  </si>
  <si>
    <t>Fine aggregate washed sharp sand</t>
  </si>
  <si>
    <t>Softwood for carpentry</t>
  </si>
  <si>
    <t>Softwood for joinery</t>
  </si>
  <si>
    <t>Dressed softwood sections for finishing eg 18mm x 120mm</t>
  </si>
  <si>
    <t xml:space="preserve">Exterior plywood </t>
  </si>
  <si>
    <t>m2</t>
  </si>
  <si>
    <t xml:space="preserve">Interior plywood </t>
  </si>
  <si>
    <t>Chipboard sheet</t>
  </si>
  <si>
    <t>Interior quality chipboard 15mm thick in standard sheets</t>
  </si>
  <si>
    <t xml:space="preserve">Petrol/ Gasoline </t>
  </si>
  <si>
    <t>Standard grade for use in motor vehicles</t>
  </si>
  <si>
    <t>litre</t>
  </si>
  <si>
    <t>Diesel fuel</t>
  </si>
  <si>
    <t>Diesel fuel for use in construction equipment</t>
  </si>
  <si>
    <t xml:space="preserve">Oil paint </t>
  </si>
  <si>
    <t>Oil based paint suitable for top coat finishes to timber surfaces</t>
  </si>
  <si>
    <t>Emulsion paint</t>
  </si>
  <si>
    <t>Water based paint suitable for internal plaster surfaces</t>
  </si>
  <si>
    <t>Ordinary Portland cement</t>
  </si>
  <si>
    <t>Ordinary Portland cement in bags or bulk delivery</t>
  </si>
  <si>
    <t>tonne</t>
  </si>
  <si>
    <t>Ready mix concrete</t>
  </si>
  <si>
    <t xml:space="preserve">Typical common mix 1:2:4 cement:sand:20-40mm aggregate, 20N/mm2 </t>
  </si>
  <si>
    <t>Precast concrete slabs</t>
  </si>
  <si>
    <t>Precast concrete paving slabs 600 x 600 x 50mm thick</t>
  </si>
  <si>
    <t>Common bricks</t>
  </si>
  <si>
    <t>Facing bricks</t>
  </si>
  <si>
    <t>Hollow concrete blocks</t>
  </si>
  <si>
    <t>Solid concrete blocks</t>
  </si>
  <si>
    <t>Clay roof tiles</t>
  </si>
  <si>
    <t>Concrete roof tiles</t>
  </si>
  <si>
    <t>Float/ sheet glass</t>
  </si>
  <si>
    <t>Standard plain glass, clear float, 4mm thick</t>
  </si>
  <si>
    <t>Double glazing units</t>
  </si>
  <si>
    <t xml:space="preserve">Factory made hermetically sealed, medium sized units 0.5 to 2.0 m2 with 4mm glass, 12mm seal </t>
  </si>
  <si>
    <t>Ceramic wall tiles</t>
  </si>
  <si>
    <t>152 x 152 x 5.5mm thick white or light coloured for medium quality domestic use</t>
  </si>
  <si>
    <t>Plasterboard</t>
  </si>
  <si>
    <t>12.5mm paper faced taper edged plasterboard in standard sheets</t>
  </si>
  <si>
    <t>White wash hand basin</t>
  </si>
  <si>
    <t>Average quality white vitreous china domestic wash hand basin for domestic use, wall hung (excluding taps, trap and pipework)</t>
  </si>
  <si>
    <t>each</t>
  </si>
  <si>
    <t>High yield steel reinforcement</t>
  </si>
  <si>
    <t>Reinforcing bars up to 16mm diameter (excluding cutting and bending)</t>
  </si>
  <si>
    <t>Mild steel reinforcement</t>
  </si>
  <si>
    <t>Structural steel sections</t>
  </si>
  <si>
    <t>Mild steel I beams approximately 150mm deep and approximately 19 kg/m</t>
  </si>
  <si>
    <t>Sheet metal roofing</t>
  </si>
  <si>
    <t>Twin skin roofing panel comprising colour coated steel or aluminium profiled sheeting outer layer, 100mm insulation, internal liner sheet,</t>
  </si>
  <si>
    <t>Metal storage tank</t>
  </si>
  <si>
    <t>Metal storage tank  capacity 15m3, thickness of steel, 5mm, typical size, 3.75m x 2m x 2m</t>
  </si>
  <si>
    <t>Cast iron drain pipe</t>
  </si>
  <si>
    <t>150mm diameter with mechanical coupling joints</t>
  </si>
  <si>
    <t>m</t>
  </si>
  <si>
    <t>Copper pipe</t>
  </si>
  <si>
    <t>15mm copper pipe suitable for mains pressure water.</t>
  </si>
  <si>
    <t>Electric pump</t>
  </si>
  <si>
    <t>Electric pump for pumping water, temperature range, 5 – 80oC, flow rate 10 litres/second, head pressure, 150 Pa</t>
  </si>
  <si>
    <t>Electric fan</t>
  </si>
  <si>
    <t>Electric exhaust fan for interior installation, flow rate, 1,000 litres/ second, head pressure, 250 Pa</t>
  </si>
  <si>
    <t>Air-conditioning equipment</t>
  </si>
  <si>
    <t>Air cooled liquid chiller, refrigerant 407C; reciprocating compressors; twin circuit; integral controls cooling load 400kW</t>
  </si>
  <si>
    <t>Stand-by generator</t>
  </si>
  <si>
    <t>Diesel generating set for stand-by use, three phase 24V DC,  250KVA output</t>
  </si>
  <si>
    <t>Solar collector</t>
  </si>
  <si>
    <t>PV solar panels peak output 650W, supply panels only, typically 4.5m2 total area</t>
  </si>
  <si>
    <t>Electricity</t>
  </si>
  <si>
    <t>Typical average commercial tariff</t>
  </si>
  <si>
    <t>kWhr</t>
  </si>
  <si>
    <t>Construction equipment hire rates</t>
  </si>
  <si>
    <t>Wheeled loader  and excavator</t>
  </si>
  <si>
    <t>1.0m3 loader capacity, 2.35m wide  shovel, 6.0m max. dig depth</t>
  </si>
  <si>
    <t>hour</t>
  </si>
  <si>
    <t>Tracked tractor</t>
  </si>
  <si>
    <t>Crawler dozer 159kW with ‘U’ blade</t>
  </si>
  <si>
    <t>Skid steer loader</t>
  </si>
  <si>
    <t>Tipping load, 2,000kg, travel speed, 11.1km/hr</t>
  </si>
  <si>
    <t>Tandem vibrating roller</t>
  </si>
  <si>
    <t>Self propelled 5 tonne double vibratory</t>
  </si>
  <si>
    <t>Compact track loader</t>
  </si>
  <si>
    <t>Rated operating capacity, 864kg, travel speed, 11.4km/hr</t>
  </si>
  <si>
    <t>Supplementary questions on equipment hire</t>
  </si>
  <si>
    <t>select Yes or No</t>
  </si>
  <si>
    <t>Is there an established construction equipment hire industry in your country?</t>
  </si>
  <si>
    <t>If not can equipment be hired?</t>
  </si>
  <si>
    <t xml:space="preserve"> if Yes, who from?</t>
  </si>
  <si>
    <t>Is equipment always hired with an operator?</t>
  </si>
  <si>
    <t>Is the cost of an operator included in the hire rates you have quoted?</t>
  </si>
  <si>
    <t>Labour rates</t>
  </si>
  <si>
    <t>Labour rates should reflect the cost to the contractor of employing the labour and should include any additional costs to the employer for insurance, holidays with</t>
  </si>
  <si>
    <t>pay, pensions, etc.  It would be helpful if respondents could indicate in the Notes and comments column typical employment conditions for different types of</t>
  </si>
  <si>
    <t>workers, for example, permanently employed, daily paid, etc.</t>
  </si>
  <si>
    <t>Number of hours</t>
  </si>
  <si>
    <t>General (unskilled) labourers [1]</t>
  </si>
  <si>
    <t>Hour</t>
  </si>
  <si>
    <t>Bricklayer [2]</t>
  </si>
  <si>
    <t>Plumber [2]</t>
  </si>
  <si>
    <t>Carpenter [2]</t>
  </si>
  <si>
    <t>Structural steel worker [2]</t>
  </si>
  <si>
    <t>Electrician [2]</t>
  </si>
  <si>
    <t>Machine (equipment) operator [2]</t>
  </si>
  <si>
    <t>Notes:</t>
  </si>
  <si>
    <t>[1]  this group of construction workers undertakes simple and routine tasks in support of activities performed by more skilled workers.  They have usually received little or no</t>
  </si>
  <si>
    <t>formal training.  Examples of tasks that they might undertake include loading and unloading materials, digging and filling holes and trenches, spreading gravel and related</t>
  </si>
  <si>
    <t>materials, cleaning and tidying sites and site facilities.</t>
  </si>
  <si>
    <t>[2]  this group of skilled construction workers has received training in their trade comprising one or more of an apprenticeship, on the job training or training in a technical</t>
  </si>
  <si>
    <t>college or similar institution.</t>
  </si>
  <si>
    <t>Supplementary questions on construction labour</t>
  </si>
  <si>
    <t xml:space="preserve">To help us ensure comparibility with rates from other countries please confirm that the above rates are :- </t>
  </si>
  <si>
    <t>select Gross or Nett</t>
  </si>
  <si>
    <t>Gross i.e. the cost of labour to the contractor as described above or Nett i.e. the rates paid to workers</t>
  </si>
  <si>
    <t>Please indicate the overall percentage addition for Gross labour costs against Nett labour rates</t>
  </si>
  <si>
    <t xml:space="preserve">Please provide approximate all-in unit prices for the project types listed below.  Please also indicate below the table notes on the methods of measurement used. </t>
  </si>
  <si>
    <t>Generally, prices for buildings should exclude external works, furniture, loose or special equipment and fees for professional services.  Prices for civil engineering works</t>
  </si>
  <si>
    <t>Unit rate</t>
  </si>
  <si>
    <t>Residential buildings</t>
  </si>
  <si>
    <t xml:space="preserve">Single storey average quality detached house masonry (brick or block) or timber frame </t>
  </si>
  <si>
    <t>Two storey attached house, mass market, centre unit in terrace/ row of four units, otherwise as above</t>
  </si>
  <si>
    <t>Low rise apartment, mass market, concrete frame, brick or block infill, walk-up</t>
  </si>
  <si>
    <t>High rise apartment, average quality, concrete frame, brick or block infill</t>
  </si>
  <si>
    <t>Non-residential buildings</t>
  </si>
  <si>
    <t>Factory/ warehouse building, single storey, steel frame and coated steel cladding and roofing</t>
  </si>
  <si>
    <t>Civil engineering work</t>
  </si>
  <si>
    <t>Highway (not motorway) with tarmac surface on level good ground</t>
  </si>
  <si>
    <t>Length of concrete sewer pipes, 0.5m diameter, average 2 m depth</t>
  </si>
  <si>
    <t>m length</t>
  </si>
  <si>
    <t>Length of concrete sewer pipes, 1m diameter, average 3 m depth</t>
  </si>
  <si>
    <t>The mix of construction resources</t>
  </si>
  <si>
    <t>What proportion of overall construction project value is taken by the main inputs to construction work (materials and</t>
  </si>
  <si>
    <t>Civil engineering works</t>
  </si>
  <si>
    <t>Construction equipment</t>
  </si>
  <si>
    <t>Construction site labour</t>
  </si>
  <si>
    <t>Total project value</t>
  </si>
  <si>
    <t>Cost headings</t>
  </si>
  <si>
    <t>General site costs and temporary works</t>
  </si>
  <si>
    <t>Head office overheads</t>
  </si>
  <si>
    <t>Profit</t>
  </si>
  <si>
    <t>Other costs (please specify)</t>
  </si>
  <si>
    <t>Countries</t>
  </si>
  <si>
    <t>Any other notes or comments?</t>
  </si>
  <si>
    <t>Please add any additional comments here or use this as a continuation sheet for survey questions.</t>
  </si>
  <si>
    <t>File name</t>
  </si>
  <si>
    <r>
      <t xml:space="preserve">Finally copy </t>
    </r>
    <r>
      <rPr>
        <b/>
        <i/>
        <sz val="12"/>
        <color indexed="12"/>
        <rFont val="Calibri"/>
      </rPr>
      <t>CollectedData</t>
    </r>
    <r>
      <rPr>
        <sz val="12"/>
        <color indexed="12"/>
        <rFont val="Calibri"/>
      </rPr>
      <t xml:space="preserve"> to the survey database</t>
    </r>
  </si>
  <si>
    <t>The purpose of this survey is to collect mid year national average prices as paid by contractors for resource</t>
  </si>
  <si>
    <t>inputs to construction work.  The prices will contribute to the preparation of Purchasing Power Parities</t>
  </si>
  <si>
    <t>(PPPs) for construction as part of a worldwide exercise coordinated by the World Bank and called the</t>
  </si>
  <si>
    <t>International Comparison Program (ICP).  PPPs are currency convertors (as an alternative to market</t>
  </si>
  <si>
    <t xml:space="preserve">exchange rates) that permit comparisons of construction volumes across countries to be made.
</t>
  </si>
  <si>
    <t>equivalent should be priced and an appropriate note inserted in Column 7.</t>
  </si>
  <si>
    <t>commonly used equivalent to the item described in the survey – and where that varies from the survey</t>
  </si>
  <si>
    <t>description it should be noted in Column 7.</t>
  </si>
  <si>
    <t>in column 4 and the typical numbers of hours worked per alternative unit stated in column 5.</t>
  </si>
  <si>
    <t>products, labour and equipment) in the following types of projects?  Other inputs – general site costs, head office</t>
  </si>
  <si>
    <t>overheads, profit, etc – should be spread across the main inputs.  Please indicate approximate percentage values.</t>
  </si>
  <si>
    <t>When completed form returned:-</t>
  </si>
  <si>
    <t>clean data</t>
  </si>
  <si>
    <t>convert prices to preferred units</t>
  </si>
  <si>
    <t xml:space="preserve">adjust prices for alternative dimensions </t>
  </si>
  <si>
    <t>The survey form should be protected and this sheet</t>
  </si>
  <si>
    <t>hidden before sending to experts for completion.</t>
  </si>
  <si>
    <t>Question</t>
  </si>
  <si>
    <t>Preferred Unit</t>
  </si>
  <si>
    <t>Alternative unit</t>
  </si>
  <si>
    <t>Adjustment factor</t>
  </si>
  <si>
    <t>Notes on adjustment calculations</t>
  </si>
  <si>
    <t>Comments from the form</t>
  </si>
  <si>
    <t>Note: adjustment to base date to be carried out in survey database</t>
  </si>
  <si>
    <t>Answer as given</t>
  </si>
  <si>
    <t>Answers adjusted where necessary</t>
  </si>
  <si>
    <t>8 Email address:</t>
  </si>
  <si>
    <t>Material</t>
  </si>
  <si>
    <t>Eg</t>
  </si>
  <si>
    <t>Eg 0.98, 1.00, 1.05 etc.</t>
  </si>
  <si>
    <t>Please refer to the Notes page for detailed instructions on completion of the survey.</t>
  </si>
  <si>
    <t>Ideally, the geographical base for this survey should be the national average for country but, if this is not</t>
  </si>
  <si>
    <t>Geographical base</t>
  </si>
  <si>
    <t>Geographical variations</t>
  </si>
  <si>
    <t>Please insert a list of as many regions and/ or cities in your country as possible and show adjustment</t>
  </si>
  <si>
    <t>factors from the geographical base price level.  We would like to identify price levels in principal locations</t>
  </si>
  <si>
    <t>even if they are the same as each other or the geographical base.  Extra rows can be inserted in the table</t>
  </si>
  <si>
    <t>below, if necessary.</t>
  </si>
  <si>
    <t>Selected regions and cities (and comments if required)</t>
  </si>
  <si>
    <t>i. The intention is to identify, and collect prices for, locally available, commonly used materials and products that</t>
  </si>
  <si>
    <t>ii.  Specified materials and products: Item descriptions in the survey are intended to provide a clear description of</t>
  </si>
  <si>
    <t>iii.  Proprietary products: Generally, item descriptions in the survey do not use proprietary names but respondents</t>
  </si>
  <si>
    <t>iv.  Detailed dimensions of materials: Generally, metric dimensions are stated in the survey documents but these</t>
  </si>
  <si>
    <t>v.  Units of measurement: Again, metric units are generally used in the survey documents but other units can be</t>
  </si>
  <si>
    <t>vi.  The units indicated for equipment hire are ‘per hour’ but if other units are normally used, for example, ‘per</t>
  </si>
  <si>
    <t>vii.  The units indicated for labour are ‘per hour’ but if other units are normally used, these should be indicated</t>
  </si>
  <si>
    <t>viii.  Prices provided should be those paid by construction contractors to their suppliers.  In the case of materials</t>
  </si>
  <si>
    <t>x.  The survey seeks annual and national ‘average’ prices in national currency.  Annual averages mean prices that</t>
  </si>
  <si>
    <t>xii.  Site context: Construction prices can vary depending on detailed site conditions, for example,</t>
  </si>
  <si>
    <t>xiii.  Size of projects: The size of projects can influence the cost of resources, particularly materials and</t>
  </si>
  <si>
    <t>the country.  Preferred units are indicated in Column 4 (column 3 in the case of labour) ; alternative units should</t>
  </si>
  <si>
    <t>be inserted in Column 5 (column 4 in the case of labour) and, if any notes are required, these should be inserted</t>
  </si>
  <si>
    <t>in Column 7.</t>
  </si>
  <si>
    <t>ix.  Prices should be provided for items that are commonly available and commonly used in the country; they</t>
  </si>
  <si>
    <t>either not generally available in the country or only available at a premium price.</t>
  </si>
  <si>
    <t>select appropriate average prices for their country.</t>
  </si>
  <si>
    <t>xi.  Geographical location: Construction prices can vary across countries, as a result of local resource and</t>
  </si>
  <si>
    <t>distribution costs, geographic, seismic or climatic conditions, local market conditions, etc, particularly in large</t>
  </si>
  <si>
    <t>countries and sometimes these variations can be significant.  Respondents should consider the extent of</t>
  </si>
  <si>
    <t>geographical variations when pricing items and make a judgement on what is a realistic national average.</t>
  </si>
  <si>
    <t>and products, that will typically be the prices paid, after discounts, to manufacturers or intermediaries (agents or</t>
  </si>
  <si>
    <t>merchants), including all non-recoverable taxes; in the case of equipment, it should be the rental charges paid to</t>
  </si>
  <si>
    <t>hire companies or internal hire rates; and, in the case of labour, the cost to the contractor of employing the</t>
  </si>
  <si>
    <t>workers. Informal payment arrangements for labour are common in construction - for example some payment is in</t>
  </si>
  <si>
    <t>the form of wages, subject to taxes and on which employers’ costs are incurred while other payments are in cash -</t>
  </si>
  <si>
    <t>and respondents should bear this in mind when determining what is an ‘average’ wage. There is space for notes on</t>
  </si>
  <si>
    <t>Sawn softwood sections for structural use pre–treated (to national standards) eg 50mm x 100mm</t>
  </si>
  <si>
    <t>Exterior quality plywood 15.5mm thick in standard sheets</t>
  </si>
  <si>
    <t>Interior quality plywood 12mm thick in standard sheets</t>
  </si>
  <si>
    <r>
      <t>Ordinary clay bricks (suitable for render or plaster finish) eg 215mm x 100mm x 65mm thick (715 bricks/m</t>
    </r>
    <r>
      <rPr>
        <vertAlign val="superscript"/>
        <sz val="10"/>
        <rFont val="Calibri"/>
        <family val="2"/>
      </rPr>
      <t>3</t>
    </r>
    <r>
      <rPr>
        <sz val="10"/>
        <rFont val="Calibri"/>
      </rPr>
      <t>)</t>
    </r>
  </si>
  <si>
    <r>
      <t>Medium quality self finished clay bricks for walling, eg 215mm x 100mm x 65mm thick (715 bricks/m</t>
    </r>
    <r>
      <rPr>
        <vertAlign val="superscript"/>
        <sz val="10"/>
        <rFont val="Calibri"/>
        <family val="2"/>
      </rPr>
      <t>3</t>
    </r>
    <r>
      <rPr>
        <sz val="10"/>
        <rFont val="Calibri"/>
      </rPr>
      <t>)</t>
    </r>
  </si>
  <si>
    <r>
      <t>Hollow dense aggregate concrete blocks, 7N/mm2,  eg 440mm x 215mm x 140mm thick  (76 bricks/m</t>
    </r>
    <r>
      <rPr>
        <vertAlign val="superscript"/>
        <sz val="10"/>
        <rFont val="Calibri"/>
        <family val="2"/>
      </rPr>
      <t>3</t>
    </r>
    <r>
      <rPr>
        <sz val="10"/>
        <rFont val="Calibri"/>
      </rPr>
      <t>)</t>
    </r>
  </si>
  <si>
    <r>
      <t>Solid dense aggregate concrete blocks, 7N/mm2,  eg 440mm x 215mm x 140mm thick  (76 bricks/m</t>
    </r>
    <r>
      <rPr>
        <vertAlign val="superscript"/>
        <sz val="10"/>
        <rFont val="Calibri"/>
        <family val="2"/>
      </rPr>
      <t>3</t>
    </r>
    <r>
      <rPr>
        <sz val="10"/>
        <rFont val="Calibri"/>
      </rPr>
      <t>)</t>
    </r>
  </si>
  <si>
    <t>Concrete interlocking  tiles per m2 of roof surface area eg 420mm x 330mm tiles</t>
  </si>
  <si>
    <t>Clay plain smooth red machine-made or similar tiles per m2 of roof surface area eg  265mm x 125mm tiles</t>
  </si>
  <si>
    <t>see pricing notes</t>
  </si>
  <si>
    <t>Please provide any other useful comments on the local construction equipment market:</t>
  </si>
  <si>
    <t>should allow for average excavation and earthworks in good ground.  Where there is a known range of prices please take a mid point.</t>
  </si>
  <si>
    <t>Primary school one or two storey, approx. 12 classrooms</t>
  </si>
  <si>
    <t>Supporting Information</t>
  </si>
  <si>
    <t>Contractors’ mark-ups</t>
  </si>
  <si>
    <t>Relative price levels</t>
  </si>
  <si>
    <t>Rank</t>
  </si>
  <si>
    <t>In the space below please provide notes on measurement of floor area, for example: is floor area measured over or within external walls; does it include or exclude</t>
  </si>
  <si>
    <t>voids such as service ducts, stair voids and lift shafts; does it include the plan area of internal walls?  In the case of shared apartment buildings, is the area of common</t>
  </si>
  <si>
    <t>parts – stairs, lifts, storage, corridors, etc. outside individual apartments – included; is the area of balconies included, in whole or in part; is the area of attached or</t>
  </si>
  <si>
    <t>underground parking included?  Please also note any other special features of either methods of measurement or pricing.</t>
  </si>
  <si>
    <t>More details</t>
  </si>
  <si>
    <t>Completion of the survey</t>
  </si>
  <si>
    <t>the case, please enter below the geographical base used in the survey and an adjustment factor to bring</t>
  </si>
  <si>
    <t>prices to a national average</t>
  </si>
  <si>
    <t>Total mark-up of which:</t>
  </si>
  <si>
    <t>Approximate project prices</t>
  </si>
  <si>
    <t>Please provide any other useful comments on the construction materials and products market:</t>
  </si>
  <si>
    <t>Please provide any other useful comments on the local construction labour market:</t>
  </si>
  <si>
    <t>m 2 floor area</t>
  </si>
  <si>
    <r>
      <t xml:space="preserve">High rise office/ administrative building, </t>
    </r>
    <r>
      <rPr>
        <u/>
        <sz val="10"/>
        <rFont val="Calibri"/>
        <family val="2"/>
      </rPr>
      <t>+</t>
    </r>
    <r>
      <rPr>
        <sz val="10"/>
        <rFont val="Calibri"/>
        <family val="2"/>
      </rPr>
      <t>20 storey, medium quality, air conditioned, concrete frame</t>
    </r>
  </si>
  <si>
    <r>
      <t xml:space="preserve">Medium rise office/ administrative building, </t>
    </r>
    <r>
      <rPr>
        <u/>
        <sz val="10"/>
        <rFont val="Calibri"/>
        <family val="2"/>
      </rPr>
      <t>+</t>
    </r>
    <r>
      <rPr>
        <sz val="10"/>
        <rFont val="Calibri"/>
        <family val="2"/>
      </rPr>
      <t>10 storey, medium quality, air conditioned, concrete frame</t>
    </r>
  </si>
  <si>
    <t>Are your national average construction prices generally more or less than those in the countries listed?  Please rank</t>
  </si>
  <si>
    <t>the countries listed, including your own, with '1' indicating the highest prices level</t>
  </si>
  <si>
    <t>What percentages should typically be added to contractors’ input costs to arrive at contractors’ bid prices or</t>
  </si>
  <si>
    <t xml:space="preserve">construction purchaser prices?  Please indicate approximate percentage values </t>
  </si>
  <si>
    <t>pricing after the material, plant and labour sections and it is important that these are completed by respondents.</t>
  </si>
  <si>
    <t>Comments</t>
  </si>
  <si>
    <t>Selected cities</t>
  </si>
  <si>
    <t>number of entries</t>
  </si>
  <si>
    <t>number of rows with entries</t>
  </si>
  <si>
    <t>Plant</t>
  </si>
  <si>
    <t>test</t>
  </si>
  <si>
    <t>number of rows with comments</t>
  </si>
  <si>
    <t>Total</t>
  </si>
  <si>
    <t>number of rows with countries</t>
  </si>
  <si>
    <t>number of rows with ranks</t>
  </si>
  <si>
    <t>Comments additioanal sheet</t>
  </si>
  <si>
    <t>Set Adjustment factor</t>
  </si>
</sst>
</file>

<file path=xl/styles.xml><?xml version="1.0" encoding="utf-8"?>
<styleSheet xmlns="http://schemas.openxmlformats.org/spreadsheetml/2006/main">
  <numFmts count="7">
    <numFmt numFmtId="171" formatCode="_-* #,##0.00_-;\-* #,##0.00_-;_-* &quot;-&quot;??_-;_-@_-"/>
    <numFmt numFmtId="177" formatCode="mm\ yyyy"/>
    <numFmt numFmtId="178" formatCode="0.000"/>
    <numFmt numFmtId="180" formatCode="mm/yyyy"/>
    <numFmt numFmtId="187" formatCode=";;;"/>
    <numFmt numFmtId="189" formatCode="_-* #,##0.000_-;\-* #,##0.000_-;_-* &quot;-&quot;??_-;_-@_-"/>
    <numFmt numFmtId="190" formatCode="0.0%"/>
  </numFmts>
  <fonts count="47">
    <font>
      <sz val="12"/>
      <name val="Calibri"/>
    </font>
    <font>
      <sz val="12"/>
      <name val="Calibri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</font>
    <font>
      <sz val="11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12"/>
      <name val="Calibri"/>
      <family val="2"/>
    </font>
    <font>
      <b/>
      <sz val="12"/>
      <color indexed="12"/>
      <name val="Calibri"/>
      <family val="2"/>
    </font>
    <font>
      <i/>
      <sz val="9"/>
      <name val="Calibri"/>
      <family val="2"/>
    </font>
    <font>
      <sz val="9"/>
      <name val="Arial"/>
      <family val="2"/>
    </font>
    <font>
      <sz val="8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</font>
    <font>
      <sz val="11"/>
      <color indexed="12"/>
      <name val="Calibri"/>
    </font>
    <font>
      <sz val="10"/>
      <name val="Calibri"/>
    </font>
    <font>
      <sz val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12"/>
      <name val="Calibri"/>
    </font>
    <font>
      <b/>
      <i/>
      <sz val="12"/>
      <color indexed="12"/>
      <name val="Calibri"/>
    </font>
    <font>
      <i/>
      <sz val="12"/>
      <name val="Calibri"/>
      <family val="2"/>
    </font>
    <font>
      <i/>
      <sz val="9"/>
      <color indexed="9"/>
      <name val="Calibri"/>
      <family val="2"/>
    </font>
    <font>
      <sz val="12"/>
      <color indexed="8"/>
      <name val="Calibri"/>
    </font>
    <font>
      <sz val="12"/>
      <name val="Calibri"/>
      <family val="2"/>
    </font>
    <font>
      <vertAlign val="superscript"/>
      <sz val="10"/>
      <name val="Calibri"/>
      <family val="2"/>
    </font>
    <font>
      <sz val="11"/>
      <name val="Calibri"/>
    </font>
    <font>
      <i/>
      <sz val="11"/>
      <name val="Calibri"/>
      <family val="2"/>
    </font>
    <font>
      <u/>
      <sz val="10"/>
      <name val="Calibri"/>
      <family val="2"/>
    </font>
    <font>
      <sz val="10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 style="thick">
        <color indexed="12"/>
      </right>
      <top/>
      <bottom/>
      <diagonal/>
    </border>
    <border>
      <left style="thick">
        <color indexed="12"/>
      </left>
      <right style="thick">
        <color indexed="12"/>
      </right>
      <top/>
      <bottom style="thick">
        <color indexed="12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3">
    <xf numFmtId="0" fontId="0" fillId="0" borderId="0" xfId="0"/>
    <xf numFmtId="0" fontId="20" fillId="0" borderId="0" xfId="0" applyFont="1" applyAlignment="1" applyProtection="1">
      <protection hidden="1"/>
    </xf>
    <xf numFmtId="0" fontId="21" fillId="0" borderId="0" xfId="0" applyFont="1" applyAlignment="1" applyProtection="1">
      <protection hidden="1"/>
    </xf>
    <xf numFmtId="0" fontId="22" fillId="0" borderId="0" xfId="0" applyFont="1" applyAlignment="1" applyProtection="1"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protection hidden="1"/>
    </xf>
    <xf numFmtId="0" fontId="20" fillId="0" borderId="10" xfId="0" applyFont="1" applyBorder="1" applyAlignment="1" applyProtection="1">
      <alignment horizontal="left"/>
      <protection hidden="1"/>
    </xf>
    <xf numFmtId="0" fontId="20" fillId="0" borderId="10" xfId="0" applyFont="1" applyBorder="1" applyAlignment="1" applyProtection="1">
      <protection hidden="1"/>
    </xf>
    <xf numFmtId="0" fontId="20" fillId="0" borderId="11" xfId="0" applyFont="1" applyBorder="1" applyAlignment="1" applyProtection="1">
      <alignment horizontal="left"/>
      <protection hidden="1"/>
    </xf>
    <xf numFmtId="0" fontId="20" fillId="0" borderId="11" xfId="0" applyFont="1" applyBorder="1" applyAlignment="1" applyProtection="1">
      <protection hidden="1"/>
    </xf>
    <xf numFmtId="0" fontId="25" fillId="0" borderId="0" xfId="0" applyFont="1" applyAlignment="1" applyProtection="1">
      <alignment vertical="center"/>
      <protection hidden="1"/>
    </xf>
    <xf numFmtId="0" fontId="20" fillId="0" borderId="12" xfId="0" applyFont="1" applyBorder="1" applyAlignment="1" applyProtection="1">
      <alignment vertical="center"/>
      <protection hidden="1"/>
    </xf>
    <xf numFmtId="0" fontId="20" fillId="0" borderId="13" xfId="0" applyFont="1" applyBorder="1" applyAlignment="1" applyProtection="1">
      <protection hidden="1"/>
    </xf>
    <xf numFmtId="0" fontId="20" fillId="0" borderId="14" xfId="0" applyFont="1" applyBorder="1" applyAlignment="1" applyProtection="1">
      <protection hidden="1"/>
    </xf>
    <xf numFmtId="0" fontId="20" fillId="0" borderId="15" xfId="0" applyFont="1" applyBorder="1" applyAlignment="1" applyProtection="1">
      <protection hidden="1"/>
    </xf>
    <xf numFmtId="0" fontId="20" fillId="0" borderId="0" xfId="0" applyFont="1" applyBorder="1" applyAlignment="1" applyProtection="1">
      <protection hidden="1"/>
    </xf>
    <xf numFmtId="0" fontId="20" fillId="0" borderId="16" xfId="0" applyFont="1" applyBorder="1" applyAlignment="1" applyProtection="1"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16" xfId="0" applyFont="1" applyBorder="1" applyAlignment="1" applyProtection="1">
      <alignment vertical="center"/>
      <protection hidden="1"/>
    </xf>
    <xf numFmtId="0" fontId="24" fillId="0" borderId="10" xfId="0" applyFont="1" applyBorder="1" applyAlignment="1" applyProtection="1">
      <protection hidden="1"/>
    </xf>
    <xf numFmtId="0" fontId="20" fillId="0" borderId="17" xfId="0" applyFont="1" applyBorder="1" applyAlignment="1" applyProtection="1">
      <protection hidden="1"/>
    </xf>
    <xf numFmtId="0" fontId="20" fillId="0" borderId="18" xfId="0" applyFont="1" applyBorder="1" applyAlignment="1" applyProtection="1"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protection hidden="1"/>
    </xf>
    <xf numFmtId="0" fontId="26" fillId="0" borderId="0" xfId="0" applyFont="1" applyBorder="1" applyAlignment="1" applyProtection="1">
      <protection hidden="1"/>
    </xf>
    <xf numFmtId="0" fontId="0" fillId="0" borderId="0" xfId="0" applyBorder="1" applyAlignment="1"/>
    <xf numFmtId="0" fontId="0" fillId="0" borderId="0" xfId="0" applyAlignment="1"/>
    <xf numFmtId="0" fontId="27" fillId="0" borderId="0" xfId="0" applyFont="1" applyAlignment="1" applyProtection="1">
      <protection hidden="1"/>
    </xf>
    <xf numFmtId="0" fontId="24" fillId="0" borderId="0" xfId="0" applyFont="1" applyBorder="1" applyAlignment="1" applyProtection="1">
      <protection hidden="1"/>
    </xf>
    <xf numFmtId="0" fontId="20" fillId="0" borderId="0" xfId="0" applyFont="1" applyBorder="1" applyAlignment="1" applyProtection="1">
      <alignment vertical="top"/>
      <protection hidden="1"/>
    </xf>
    <xf numFmtId="0" fontId="27" fillId="0" borderId="0" xfId="0" applyFont="1" applyBorder="1" applyAlignment="1" applyProtection="1">
      <protection hidden="1"/>
    </xf>
    <xf numFmtId="9" fontId="20" fillId="0" borderId="0" xfId="0" quotePrefix="1" applyNumberFormat="1" applyFont="1" applyBorder="1" applyAlignment="1" applyProtection="1">
      <alignment horizontal="center" vertical="top"/>
      <protection hidden="1"/>
    </xf>
    <xf numFmtId="177" fontId="23" fillId="0" borderId="0" xfId="0" applyNumberFormat="1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Fill="1" applyAlignment="1" applyProtection="1">
      <protection hidden="1"/>
    </xf>
    <xf numFmtId="0" fontId="20" fillId="0" borderId="0" xfId="0" applyFont="1" applyProtection="1">
      <protection hidden="1"/>
    </xf>
    <xf numFmtId="0" fontId="22" fillId="0" borderId="19" xfId="0" applyFont="1" applyBorder="1" applyAlignment="1" applyProtection="1">
      <alignment horizontal="center" vertical="top"/>
      <protection hidden="1"/>
    </xf>
    <xf numFmtId="0" fontId="33" fillId="0" borderId="0" xfId="0" applyFont="1" applyAlignment="1" applyProtection="1">
      <alignment wrapText="1"/>
      <protection hidden="1"/>
    </xf>
    <xf numFmtId="0" fontId="24" fillId="0" borderId="19" xfId="0" applyFont="1" applyBorder="1" applyAlignment="1" applyProtection="1">
      <protection hidden="1"/>
    </xf>
    <xf numFmtId="0" fontId="33" fillId="0" borderId="19" xfId="0" applyFont="1" applyBorder="1" applyAlignment="1" applyProtection="1">
      <alignment vertical="top" wrapText="1"/>
      <protection hidden="1"/>
    </xf>
    <xf numFmtId="0" fontId="33" fillId="0" borderId="19" xfId="0" applyFont="1" applyBorder="1" applyAlignment="1" applyProtection="1">
      <alignment horizontal="left" vertical="top" wrapText="1"/>
      <protection hidden="1"/>
    </xf>
    <xf numFmtId="0" fontId="33" fillId="24" borderId="19" xfId="0" applyFont="1" applyFill="1" applyBorder="1" applyAlignment="1" applyProtection="1">
      <alignment vertical="top" wrapText="1"/>
      <protection locked="0"/>
    </xf>
    <xf numFmtId="0" fontId="20" fillId="0" borderId="0" xfId="0" applyNumberFormat="1" applyFont="1" applyAlignment="1" applyProtection="1">
      <protection hidden="1"/>
    </xf>
    <xf numFmtId="0" fontId="30" fillId="0" borderId="19" xfId="0" applyFont="1" applyBorder="1" applyAlignment="1" applyProtection="1">
      <alignment horizontal="center" vertical="top" wrapText="1"/>
      <protection hidden="1"/>
    </xf>
    <xf numFmtId="0" fontId="33" fillId="0" borderId="0" xfId="0" applyFont="1" applyBorder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vertical="top" wrapText="1"/>
      <protection hidden="1"/>
    </xf>
    <xf numFmtId="0" fontId="33" fillId="0" borderId="0" xfId="0" applyFont="1" applyAlignment="1" applyProtection="1">
      <protection hidden="1"/>
    </xf>
    <xf numFmtId="0" fontId="20" fillId="0" borderId="19" xfId="0" applyFont="1" applyBorder="1" applyAlignment="1" applyProtection="1">
      <protection hidden="1"/>
    </xf>
    <xf numFmtId="0" fontId="20" fillId="0" borderId="19" xfId="0" applyFont="1" applyBorder="1" applyAlignment="1" applyProtection="1">
      <alignment vertical="top" wrapText="1"/>
      <protection hidden="1"/>
    </xf>
    <xf numFmtId="0" fontId="22" fillId="0" borderId="19" xfId="0" applyFont="1" applyBorder="1" applyAlignment="1" applyProtection="1">
      <alignment vertical="top" wrapText="1"/>
      <protection hidden="1"/>
    </xf>
    <xf numFmtId="0" fontId="0" fillId="0" borderId="0" xfId="0" applyProtection="1">
      <protection hidden="1"/>
    </xf>
    <xf numFmtId="0" fontId="34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22" fillId="0" borderId="10" xfId="0" applyFont="1" applyFill="1" applyBorder="1" applyAlignment="1" applyProtection="1">
      <alignment horizontal="left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1" fillId="0" borderId="0" xfId="38"/>
    <xf numFmtId="187" fontId="1" fillId="0" borderId="0" xfId="38" applyNumberFormat="1"/>
    <xf numFmtId="0" fontId="1" fillId="0" borderId="0" xfId="38" applyNumberFormat="1"/>
    <xf numFmtId="0" fontId="36" fillId="0" borderId="0" xfId="38" applyFont="1" applyFill="1"/>
    <xf numFmtId="0" fontId="39" fillId="0" borderId="0" xfId="0" applyFont="1" applyAlignment="1" applyProtection="1">
      <alignment horizontal="left" vertical="center"/>
      <protection hidden="1"/>
    </xf>
    <xf numFmtId="0" fontId="24" fillId="0" borderId="19" xfId="0" applyFont="1" applyBorder="1" applyAlignment="1" applyProtection="1">
      <alignment vertical="top"/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21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31" fillId="0" borderId="19" xfId="0" applyFont="1" applyBorder="1" applyAlignment="1" applyProtection="1">
      <alignment vertical="top"/>
      <protection hidden="1"/>
    </xf>
    <xf numFmtId="0" fontId="32" fillId="0" borderId="19" xfId="0" applyFont="1" applyBorder="1" applyAlignment="1" applyProtection="1">
      <alignment vertical="top" wrapText="1"/>
      <protection hidden="1"/>
    </xf>
    <xf numFmtId="0" fontId="32" fillId="0" borderId="19" xfId="0" applyFont="1" applyBorder="1" applyAlignment="1" applyProtection="1">
      <alignment wrapText="1"/>
      <protection hidden="1"/>
    </xf>
    <xf numFmtId="0" fontId="20" fillId="25" borderId="0" xfId="0" applyFont="1" applyFill="1" applyAlignment="1" applyProtection="1">
      <alignment vertical="center"/>
      <protection locked="0" hidden="1"/>
    </xf>
    <xf numFmtId="0" fontId="32" fillId="24" borderId="19" xfId="0" applyFont="1" applyFill="1" applyBorder="1" applyAlignment="1" applyProtection="1">
      <alignment wrapText="1"/>
      <protection locked="0"/>
    </xf>
    <xf numFmtId="0" fontId="26" fillId="0" borderId="0" xfId="0" applyFont="1" applyBorder="1" applyAlignment="1" applyProtection="1">
      <alignment horizontal="left"/>
      <protection hidden="1"/>
    </xf>
    <xf numFmtId="9" fontId="33" fillId="24" borderId="19" xfId="41" applyFont="1" applyFill="1" applyBorder="1" applyAlignment="1" applyProtection="1">
      <alignment horizontal="center" vertical="top" wrapText="1"/>
      <protection locked="0"/>
    </xf>
    <xf numFmtId="0" fontId="1" fillId="0" borderId="0" xfId="38" applyFont="1"/>
    <xf numFmtId="0" fontId="1" fillId="0" borderId="0" xfId="38" applyFont="1" applyAlignment="1">
      <alignment wrapText="1"/>
    </xf>
    <xf numFmtId="0" fontId="1" fillId="0" borderId="0" xfId="38" applyAlignment="1">
      <alignment wrapText="1"/>
    </xf>
    <xf numFmtId="0" fontId="1" fillId="0" borderId="0" xfId="38" applyFont="1" applyAlignment="1"/>
    <xf numFmtId="0" fontId="1" fillId="0" borderId="0" xfId="38" applyAlignment="1"/>
    <xf numFmtId="0" fontId="23" fillId="0" borderId="0" xfId="38" applyNumberFormat="1" applyFont="1"/>
    <xf numFmtId="0" fontId="41" fillId="0" borderId="0" xfId="38" applyFont="1"/>
    <xf numFmtId="0" fontId="41" fillId="0" borderId="0" xfId="38" applyFont="1" applyAlignment="1">
      <alignment wrapText="1"/>
    </xf>
    <xf numFmtId="0" fontId="41" fillId="0" borderId="0" xfId="38" applyNumberFormat="1" applyFont="1"/>
    <xf numFmtId="0" fontId="1" fillId="0" borderId="0" xfId="38" applyNumberFormat="1" applyFont="1"/>
    <xf numFmtId="0" fontId="41" fillId="0" borderId="0" xfId="38" applyNumberFormat="1" applyFont="1" applyAlignment="1" applyProtection="1">
      <alignment vertical="center"/>
      <protection hidden="1"/>
    </xf>
    <xf numFmtId="0" fontId="36" fillId="0" borderId="0" xfId="38" applyNumberFormat="1" applyFont="1" applyFill="1"/>
    <xf numFmtId="0" fontId="20" fillId="0" borderId="11" xfId="38" applyNumberFormat="1" applyFont="1" applyBorder="1" applyAlignment="1" applyProtection="1">
      <alignment horizontal="left"/>
      <protection hidden="1"/>
    </xf>
    <xf numFmtId="0" fontId="1" fillId="0" borderId="0" xfId="38" applyNumberFormat="1" applyFill="1"/>
    <xf numFmtId="0" fontId="20" fillId="0" borderId="0" xfId="38" applyNumberFormat="1" applyFont="1"/>
    <xf numFmtId="0" fontId="1" fillId="0" borderId="0" xfId="38" applyNumberFormat="1" applyAlignment="1">
      <alignment horizontal="right"/>
    </xf>
    <xf numFmtId="0" fontId="20" fillId="0" borderId="0" xfId="38" applyNumberFormat="1" applyFont="1" applyAlignment="1" applyProtection="1">
      <alignment horizontal="left"/>
      <protection hidden="1"/>
    </xf>
    <xf numFmtId="0" fontId="20" fillId="0" borderId="0" xfId="38" applyNumberFormat="1" applyFont="1" applyAlignment="1" applyProtection="1">
      <protection hidden="1"/>
    </xf>
    <xf numFmtId="0" fontId="20" fillId="0" borderId="0" xfId="38" applyNumberFormat="1" applyFont="1" applyBorder="1" applyAlignment="1" applyProtection="1">
      <alignment vertical="top"/>
      <protection hidden="1"/>
    </xf>
    <xf numFmtId="0" fontId="20" fillId="0" borderId="0" xfId="38" applyNumberFormat="1" applyFont="1" applyProtection="1">
      <protection hidden="1"/>
    </xf>
    <xf numFmtId="0" fontId="38" fillId="0" borderId="0" xfId="38" applyNumberFormat="1" applyFont="1" applyFill="1"/>
    <xf numFmtId="0" fontId="20" fillId="0" borderId="0" xfId="0" applyFont="1"/>
    <xf numFmtId="0" fontId="32" fillId="0" borderId="19" xfId="0" applyFont="1" applyBorder="1" applyAlignment="1" applyProtection="1">
      <alignment horizontal="left" vertical="top" wrapText="1"/>
      <protection hidden="1"/>
    </xf>
    <xf numFmtId="0" fontId="26" fillId="0" borderId="0" xfId="0" applyFont="1" applyProtection="1">
      <protection hidden="1"/>
    </xf>
    <xf numFmtId="0" fontId="33" fillId="24" borderId="20" xfId="0" applyFont="1" applyFill="1" applyBorder="1" applyAlignment="1" applyProtection="1">
      <alignment vertical="top" wrapText="1"/>
      <protection locked="0"/>
    </xf>
    <xf numFmtId="0" fontId="33" fillId="24" borderId="21" xfId="0" applyFont="1" applyFill="1" applyBorder="1" applyAlignment="1" applyProtection="1">
      <alignment vertical="top" wrapText="1"/>
      <protection locked="0"/>
    </xf>
    <xf numFmtId="0" fontId="20" fillId="0" borderId="0" xfId="38" applyNumberFormat="1" applyFont="1" applyBorder="1" applyAlignment="1" applyProtection="1">
      <alignment horizontal="left"/>
      <protection hidden="1"/>
    </xf>
    <xf numFmtId="0" fontId="1" fillId="26" borderId="0" xfId="38" applyNumberFormat="1" applyFill="1"/>
    <xf numFmtId="0" fontId="22" fillId="0" borderId="19" xfId="0" applyFont="1" applyBorder="1" applyAlignment="1" applyProtection="1">
      <alignment horizontal="center"/>
      <protection hidden="1"/>
    </xf>
    <xf numFmtId="0" fontId="22" fillId="0" borderId="19" xfId="0" applyFont="1" applyBorder="1" applyAlignment="1" applyProtection="1">
      <alignment wrapText="1"/>
      <protection hidden="1"/>
    </xf>
    <xf numFmtId="0" fontId="23" fillId="0" borderId="0" xfId="0" applyFont="1" applyAlignment="1" applyProtection="1">
      <protection hidden="1"/>
    </xf>
    <xf numFmtId="0" fontId="43" fillId="0" borderId="0" xfId="0" applyFont="1" applyProtection="1">
      <protection hidden="1"/>
    </xf>
    <xf numFmtId="0" fontId="41" fillId="24" borderId="19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Border="1" applyAlignment="1" applyProtection="1">
      <alignment vertical="top"/>
      <protection hidden="1"/>
    </xf>
    <xf numFmtId="0" fontId="32" fillId="0" borderId="0" xfId="0" applyFont="1" applyBorder="1" applyAlignment="1" applyProtection="1">
      <alignment vertical="top" wrapText="1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20" fillId="0" borderId="10" xfId="0" applyFont="1" applyBorder="1" applyProtection="1">
      <protection hidden="1"/>
    </xf>
    <xf numFmtId="0" fontId="22" fillId="0" borderId="0" xfId="0" applyFont="1" applyProtection="1">
      <protection hidden="1"/>
    </xf>
    <xf numFmtId="0" fontId="20" fillId="0" borderId="19" xfId="0" applyFont="1" applyBorder="1" applyProtection="1">
      <protection hidden="1"/>
    </xf>
    <xf numFmtId="0" fontId="22" fillId="0" borderId="20" xfId="0" applyFont="1" applyBorder="1" applyAlignment="1" applyProtection="1">
      <alignment vertical="top"/>
      <protection hidden="1"/>
    </xf>
    <xf numFmtId="0" fontId="20" fillId="0" borderId="11" xfId="0" applyFont="1" applyBorder="1" applyAlignment="1" applyProtection="1">
      <alignment vertical="top"/>
      <protection hidden="1"/>
    </xf>
    <xf numFmtId="0" fontId="22" fillId="0" borderId="11" xfId="0" applyFont="1" applyBorder="1" applyAlignment="1" applyProtection="1">
      <alignment vertical="top"/>
      <protection hidden="1"/>
    </xf>
    <xf numFmtId="0" fontId="20" fillId="0" borderId="21" xfId="0" applyFont="1" applyBorder="1" applyProtection="1">
      <protection hidden="1"/>
    </xf>
    <xf numFmtId="0" fontId="44" fillId="0" borderId="19" xfId="0" applyFont="1" applyBorder="1" applyAlignment="1" applyProtection="1">
      <alignment vertical="top"/>
      <protection hidden="1"/>
    </xf>
    <xf numFmtId="0" fontId="24" fillId="0" borderId="0" xfId="0" applyFont="1" applyFill="1" applyBorder="1" applyAlignment="1" applyProtection="1">
      <alignment wrapText="1"/>
      <protection locked="0"/>
    </xf>
    <xf numFmtId="0" fontId="20" fillId="0" borderId="16" xfId="0" applyFont="1" applyFill="1" applyBorder="1" applyAlignment="1" applyProtection="1">
      <alignment wrapText="1"/>
      <protection locked="0"/>
    </xf>
    <xf numFmtId="0" fontId="22" fillId="0" borderId="19" xfId="0" applyFont="1" applyBorder="1" applyAlignment="1" applyProtection="1">
      <alignment horizontal="left" vertical="top" wrapText="1"/>
      <protection hidden="1"/>
    </xf>
    <xf numFmtId="0" fontId="22" fillId="0" borderId="19" xfId="0" applyFont="1" applyBorder="1" applyAlignment="1" applyProtection="1">
      <alignment horizontal="center" vertical="top" wrapText="1"/>
      <protection hidden="1"/>
    </xf>
    <xf numFmtId="9" fontId="33" fillId="0" borderId="19" xfId="0" applyNumberFormat="1" applyFont="1" applyBorder="1" applyAlignment="1" applyProtection="1">
      <alignment horizontal="center" vertical="top" wrapText="1"/>
      <protection hidden="1"/>
    </xf>
    <xf numFmtId="0" fontId="33" fillId="0" borderId="20" xfId="0" applyFont="1" applyBorder="1" applyAlignment="1" applyProtection="1">
      <alignment vertical="top"/>
      <protection hidden="1"/>
    </xf>
    <xf numFmtId="0" fontId="33" fillId="0" borderId="21" xfId="0" applyFont="1" applyBorder="1" applyAlignment="1" applyProtection="1">
      <alignment vertical="top"/>
      <protection hidden="1"/>
    </xf>
    <xf numFmtId="0" fontId="46" fillId="24" borderId="11" xfId="0" applyFont="1" applyFill="1" applyBorder="1" applyAlignment="1" applyProtection="1">
      <alignment wrapText="1"/>
      <protection locked="0"/>
    </xf>
    <xf numFmtId="0" fontId="46" fillId="24" borderId="0" xfId="0" applyFont="1" applyFill="1" applyAlignment="1" applyProtection="1">
      <alignment wrapText="1"/>
      <protection locked="0"/>
    </xf>
    <xf numFmtId="0" fontId="0" fillId="0" borderId="0" xfId="0" applyFill="1" applyProtection="1"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41" fillId="0" borderId="0" xfId="38" applyNumberFormat="1" applyFont="1" applyAlignment="1">
      <alignment wrapText="1"/>
    </xf>
    <xf numFmtId="0" fontId="1" fillId="0" borderId="0" xfId="38" applyNumberFormat="1" applyAlignment="1">
      <alignment wrapText="1"/>
    </xf>
    <xf numFmtId="190" fontId="33" fillId="24" borderId="19" xfId="41" applyNumberFormat="1" applyFont="1" applyFill="1" applyBorder="1" applyAlignment="1" applyProtection="1">
      <alignment horizontal="center" vertical="top" wrapText="1"/>
      <protection locked="0"/>
    </xf>
    <xf numFmtId="9" fontId="33" fillId="24" borderId="19" xfId="41" applyFont="1" applyFill="1" applyBorder="1" applyAlignment="1" applyProtection="1">
      <alignment vertical="top" wrapText="1"/>
      <protection locked="0"/>
    </xf>
    <xf numFmtId="0" fontId="36" fillId="0" borderId="0" xfId="38" applyFont="1" applyFill="1" applyAlignment="1">
      <alignment horizontal="right"/>
    </xf>
    <xf numFmtId="0" fontId="1" fillId="0" borderId="0" xfId="38" applyAlignment="1">
      <alignment horizontal="right"/>
    </xf>
    <xf numFmtId="0" fontId="1" fillId="0" borderId="0" xfId="38" applyFont="1" applyAlignment="1">
      <alignment horizontal="right"/>
    </xf>
    <xf numFmtId="0" fontId="40" fillId="0" borderId="0" xfId="38" applyFont="1" applyFill="1" applyAlignment="1">
      <alignment horizontal="right"/>
    </xf>
    <xf numFmtId="0" fontId="1" fillId="0" borderId="0" xfId="38" applyFont="1" applyAlignment="1">
      <alignment horizontal="right" wrapText="1"/>
    </xf>
    <xf numFmtId="0" fontId="23" fillId="0" borderId="0" xfId="38" applyFont="1" applyFill="1" applyAlignment="1">
      <alignment horizontal="right"/>
    </xf>
    <xf numFmtId="180" fontId="1" fillId="0" borderId="0" xfId="38" applyNumberFormat="1" applyFill="1" applyAlignment="1">
      <alignment horizontal="right"/>
    </xf>
    <xf numFmtId="189" fontId="1" fillId="0" borderId="0" xfId="28" applyNumberFormat="1" applyFill="1" applyAlignment="1">
      <alignment horizontal="right"/>
    </xf>
    <xf numFmtId="0" fontId="1" fillId="0" borderId="0" xfId="38" applyNumberFormat="1" applyFill="1" applyAlignment="1">
      <alignment horizontal="right"/>
    </xf>
    <xf numFmtId="189" fontId="1" fillId="0" borderId="0" xfId="28" applyNumberFormat="1" applyAlignment="1">
      <alignment horizontal="right"/>
    </xf>
    <xf numFmtId="0" fontId="41" fillId="0" borderId="0" xfId="38" applyNumberFormat="1" applyFont="1" applyAlignment="1">
      <alignment horizontal="right"/>
    </xf>
    <xf numFmtId="0" fontId="41" fillId="0" borderId="0" xfId="38" applyNumberFormat="1" applyFont="1" applyAlignment="1">
      <alignment horizontal="right" wrapText="1"/>
    </xf>
    <xf numFmtId="9" fontId="1" fillId="0" borderId="0" xfId="38" applyNumberFormat="1" applyAlignment="1">
      <alignment horizontal="right"/>
    </xf>
    <xf numFmtId="0" fontId="20" fillId="0" borderId="0" xfId="38" applyNumberFormat="1" applyFont="1" applyAlignment="1">
      <alignment horizontal="right"/>
    </xf>
    <xf numFmtId="0" fontId="36" fillId="0" borderId="22" xfId="38" applyFont="1" applyBorder="1" applyAlignment="1">
      <alignment horizontal="right"/>
    </xf>
    <xf numFmtId="0" fontId="36" fillId="0" borderId="23" xfId="38" applyFont="1" applyBorder="1" applyAlignment="1">
      <alignment horizontal="right"/>
    </xf>
    <xf numFmtId="0" fontId="36" fillId="0" borderId="23" xfId="38" applyNumberFormat="1" applyFont="1" applyBorder="1" applyAlignment="1">
      <alignment horizontal="right"/>
    </xf>
    <xf numFmtId="0" fontId="36" fillId="0" borderId="23" xfId="38" applyFont="1" applyBorder="1" applyAlignment="1">
      <alignment horizontal="right" wrapText="1"/>
    </xf>
    <xf numFmtId="9" fontId="36" fillId="0" borderId="23" xfId="41" applyFont="1" applyBorder="1" applyAlignment="1">
      <alignment horizontal="right"/>
    </xf>
    <xf numFmtId="0" fontId="36" fillId="0" borderId="24" xfId="38" applyNumberFormat="1" applyFont="1" applyBorder="1" applyAlignment="1">
      <alignment horizontal="right"/>
    </xf>
    <xf numFmtId="0" fontId="1" fillId="26" borderId="0" xfId="38" applyFont="1" applyFill="1" applyAlignment="1">
      <alignment wrapText="1"/>
    </xf>
    <xf numFmtId="3" fontId="33" fillId="24" borderId="19" xfId="0" applyNumberFormat="1" applyFont="1" applyFill="1" applyBorder="1" applyAlignment="1" applyProtection="1">
      <alignment vertical="top" wrapText="1"/>
      <protection locked="0"/>
    </xf>
    <xf numFmtId="0" fontId="33" fillId="24" borderId="20" xfId="0" applyFont="1" applyFill="1" applyBorder="1" applyAlignment="1" applyProtection="1">
      <alignment wrapText="1"/>
      <protection locked="0"/>
    </xf>
    <xf numFmtId="0" fontId="33" fillId="24" borderId="11" xfId="0" applyFont="1" applyFill="1" applyBorder="1" applyAlignment="1" applyProtection="1">
      <alignment wrapText="1"/>
      <protection locked="0"/>
    </xf>
    <xf numFmtId="0" fontId="33" fillId="24" borderId="21" xfId="0" applyFont="1" applyFill="1" applyBorder="1" applyAlignment="1" applyProtection="1">
      <alignment wrapText="1"/>
      <protection locked="0"/>
    </xf>
    <xf numFmtId="189" fontId="33" fillId="24" borderId="20" xfId="28" applyNumberFormat="1" applyFont="1" applyFill="1" applyBorder="1" applyAlignment="1" applyProtection="1">
      <protection locked="0"/>
    </xf>
    <xf numFmtId="189" fontId="33" fillId="24" borderId="11" xfId="28" applyNumberFormat="1" applyFont="1" applyFill="1" applyBorder="1" applyAlignment="1" applyProtection="1">
      <protection locked="0"/>
    </xf>
    <xf numFmtId="189" fontId="33" fillId="24" borderId="21" xfId="28" applyNumberFormat="1" applyFont="1" applyFill="1" applyBorder="1" applyAlignment="1" applyProtection="1">
      <protection locked="0"/>
    </xf>
    <xf numFmtId="0" fontId="33" fillId="24" borderId="20" xfId="0" applyFont="1" applyFill="1" applyBorder="1" applyAlignment="1" applyProtection="1">
      <alignment horizontal="left" wrapText="1"/>
      <protection locked="0"/>
    </xf>
    <xf numFmtId="0" fontId="33" fillId="0" borderId="11" xfId="0" applyFont="1" applyBorder="1" applyAlignment="1" applyProtection="1">
      <alignment horizontal="left" wrapText="1"/>
      <protection locked="0"/>
    </xf>
    <xf numFmtId="0" fontId="33" fillId="0" borderId="21" xfId="0" applyFont="1" applyBorder="1" applyAlignment="1" applyProtection="1">
      <alignment horizontal="left" wrapText="1"/>
      <protection locked="0"/>
    </xf>
    <xf numFmtId="180" fontId="33" fillId="24" borderId="20" xfId="0" applyNumberFormat="1" applyFont="1" applyFill="1" applyBorder="1" applyAlignment="1" applyProtection="1">
      <alignment horizontal="center"/>
      <protection locked="0"/>
    </xf>
    <xf numFmtId="180" fontId="33" fillId="0" borderId="11" xfId="0" applyNumberFormat="1" applyFont="1" applyBorder="1" applyAlignment="1" applyProtection="1">
      <protection locked="0"/>
    </xf>
    <xf numFmtId="180" fontId="33" fillId="0" borderId="21" xfId="0" applyNumberFormat="1" applyFont="1" applyBorder="1" applyAlignment="1" applyProtection="1">
      <protection locked="0"/>
    </xf>
    <xf numFmtId="178" fontId="33" fillId="24" borderId="20" xfId="0" applyNumberFormat="1" applyFont="1" applyFill="1" applyBorder="1" applyAlignment="1" applyProtection="1">
      <alignment horizontal="center"/>
      <protection locked="0"/>
    </xf>
    <xf numFmtId="0" fontId="33" fillId="0" borderId="11" xfId="0" applyFont="1" applyBorder="1" applyAlignment="1" applyProtection="1">
      <protection locked="0"/>
    </xf>
    <xf numFmtId="0" fontId="33" fillId="0" borderId="21" xfId="0" applyFont="1" applyBorder="1" applyAlignment="1" applyProtection="1">
      <protection locked="0"/>
    </xf>
    <xf numFmtId="178" fontId="33" fillId="24" borderId="20" xfId="0" applyNumberFormat="1" applyFont="1" applyFill="1" applyBorder="1" applyAlignment="1" applyProtection="1">
      <protection locked="0"/>
    </xf>
    <xf numFmtId="178" fontId="33" fillId="24" borderId="11" xfId="0" applyNumberFormat="1" applyFont="1" applyFill="1" applyBorder="1" applyAlignment="1" applyProtection="1">
      <protection locked="0"/>
    </xf>
    <xf numFmtId="178" fontId="33" fillId="24" borderId="21" xfId="0" applyNumberFormat="1" applyFont="1" applyFill="1" applyBorder="1" applyAlignment="1" applyProtection="1">
      <protection locked="0"/>
    </xf>
    <xf numFmtId="0" fontId="26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protection hidden="1"/>
    </xf>
    <xf numFmtId="180" fontId="26" fillId="0" borderId="10" xfId="0" applyNumberFormat="1" applyFont="1" applyBorder="1" applyAlignment="1" applyProtection="1">
      <alignment horizontal="center"/>
      <protection hidden="1"/>
    </xf>
    <xf numFmtId="0" fontId="33" fillId="0" borderId="11" xfId="0" applyFont="1" applyBorder="1" applyAlignment="1" applyProtection="1">
      <alignment wrapText="1"/>
      <protection locked="0"/>
    </xf>
    <xf numFmtId="0" fontId="33" fillId="0" borderId="21" xfId="0" applyFont="1" applyBorder="1" applyAlignment="1" applyProtection="1">
      <alignment wrapText="1"/>
      <protection locked="0"/>
    </xf>
    <xf numFmtId="0" fontId="33" fillId="24" borderId="11" xfId="0" applyFont="1" applyFill="1" applyBorder="1" applyAlignment="1" applyProtection="1">
      <alignment horizontal="left" wrapText="1"/>
      <protection locked="0"/>
    </xf>
    <xf numFmtId="0" fontId="33" fillId="24" borderId="21" xfId="0" applyFont="1" applyFill="1" applyBorder="1" applyAlignment="1" applyProtection="1">
      <alignment horizontal="left" wrapText="1"/>
      <protection locked="0"/>
    </xf>
    <xf numFmtId="0" fontId="33" fillId="24" borderId="20" xfId="0" applyFont="1" applyFill="1" applyBorder="1" applyAlignment="1" applyProtection="1">
      <alignment vertical="center" wrapText="1"/>
      <protection locked="0"/>
    </xf>
    <xf numFmtId="0" fontId="33" fillId="24" borderId="11" xfId="0" applyFont="1" applyFill="1" applyBorder="1" applyAlignment="1" applyProtection="1">
      <alignment vertical="center" wrapText="1"/>
      <protection locked="0"/>
    </xf>
    <xf numFmtId="0" fontId="33" fillId="24" borderId="21" xfId="0" applyFont="1" applyFill="1" applyBorder="1" applyAlignment="1" applyProtection="1">
      <alignment vertical="center" wrapText="1"/>
      <protection locked="0"/>
    </xf>
    <xf numFmtId="0" fontId="32" fillId="24" borderId="20" xfId="0" applyFont="1" applyFill="1" applyBorder="1" applyAlignment="1" applyProtection="1">
      <alignment wrapText="1"/>
      <protection locked="0"/>
    </xf>
    <xf numFmtId="0" fontId="32" fillId="0" borderId="11" xfId="0" applyFont="1" applyBorder="1" applyAlignment="1" applyProtection="1">
      <alignment wrapText="1"/>
      <protection locked="0"/>
    </xf>
    <xf numFmtId="0" fontId="32" fillId="0" borderId="21" xfId="0" applyFont="1" applyBorder="1" applyAlignment="1" applyProtection="1">
      <alignment wrapText="1"/>
      <protection locked="0"/>
    </xf>
    <xf numFmtId="0" fontId="32" fillId="24" borderId="11" xfId="0" applyFont="1" applyFill="1" applyBorder="1" applyAlignment="1" applyProtection="1">
      <alignment wrapText="1"/>
      <protection locked="0"/>
    </xf>
    <xf numFmtId="0" fontId="32" fillId="24" borderId="21" xfId="0" applyFont="1" applyFill="1" applyBorder="1" applyAlignment="1" applyProtection="1">
      <alignment wrapText="1"/>
      <protection locked="0"/>
    </xf>
    <xf numFmtId="0" fontId="33" fillId="24" borderId="20" xfId="0" applyFont="1" applyFill="1" applyBorder="1" applyAlignment="1" applyProtection="1">
      <alignment horizontal="left" vertical="top" wrapText="1"/>
      <protection locked="0"/>
    </xf>
    <xf numFmtId="0" fontId="33" fillId="24" borderId="11" xfId="0" applyFont="1" applyFill="1" applyBorder="1" applyAlignment="1" applyProtection="1">
      <alignment horizontal="left" vertical="top" wrapText="1"/>
      <protection locked="0"/>
    </xf>
    <xf numFmtId="0" fontId="33" fillId="24" borderId="21" xfId="0" applyFont="1" applyFill="1" applyBorder="1" applyAlignment="1" applyProtection="1">
      <alignment horizontal="left" vertical="top" wrapText="1"/>
      <protection locked="0"/>
    </xf>
    <xf numFmtId="0" fontId="30" fillId="0" borderId="20" xfId="0" applyFont="1" applyBorder="1" applyAlignment="1" applyProtection="1">
      <alignment horizontal="center" vertical="top" wrapText="1"/>
      <protection hidden="1"/>
    </xf>
    <xf numFmtId="0" fontId="30" fillId="0" borderId="11" xfId="0" applyFont="1" applyBorder="1" applyAlignment="1" applyProtection="1">
      <alignment horizontal="center" vertical="top" wrapText="1"/>
      <protection hidden="1"/>
    </xf>
    <xf numFmtId="0" fontId="30" fillId="0" borderId="21" xfId="0" applyFont="1" applyBorder="1" applyAlignment="1" applyProtection="1">
      <alignment horizontal="center" vertical="top" wrapText="1"/>
      <protection hidden="1"/>
    </xf>
    <xf numFmtId="0" fontId="22" fillId="0" borderId="20" xfId="0" applyFont="1" applyBorder="1" applyAlignment="1" applyProtection="1">
      <alignment vertical="top" wrapText="1"/>
      <protection hidden="1"/>
    </xf>
    <xf numFmtId="0" fontId="22" fillId="0" borderId="11" xfId="0" applyFont="1" applyBorder="1" applyAlignment="1" applyProtection="1">
      <alignment vertical="top" wrapText="1"/>
      <protection hidden="1"/>
    </xf>
    <xf numFmtId="0" fontId="22" fillId="0" borderId="21" xfId="0" applyFont="1" applyBorder="1" applyAlignment="1" applyProtection="1">
      <alignment vertical="top" wrapText="1"/>
      <protection hidden="1"/>
    </xf>
    <xf numFmtId="0" fontId="33" fillId="24" borderId="20" xfId="0" applyFont="1" applyFill="1" applyBorder="1" applyAlignment="1" applyProtection="1">
      <alignment vertical="top" wrapText="1"/>
      <protection locked="0"/>
    </xf>
    <xf numFmtId="0" fontId="33" fillId="24" borderId="21" xfId="0" applyFont="1" applyFill="1" applyBorder="1" applyAlignment="1" applyProtection="1">
      <alignment vertical="top" wrapText="1"/>
      <protection locked="0"/>
    </xf>
    <xf numFmtId="0" fontId="20" fillId="0" borderId="20" xfId="0" applyFont="1" applyBorder="1" applyAlignment="1" applyProtection="1">
      <alignment vertical="top" wrapText="1"/>
      <protection hidden="1"/>
    </xf>
    <xf numFmtId="0" fontId="20" fillId="0" borderId="21" xfId="0" applyFont="1" applyBorder="1" applyAlignment="1" applyProtection="1">
      <alignment vertical="top" wrapText="1"/>
      <protection hidden="1"/>
    </xf>
    <xf numFmtId="0" fontId="33" fillId="0" borderId="20" xfId="0" applyFont="1" applyBorder="1" applyAlignment="1" applyProtection="1">
      <alignment vertical="top" wrapText="1"/>
      <protection hidden="1"/>
    </xf>
    <xf numFmtId="0" fontId="33" fillId="0" borderId="21" xfId="0" applyFont="1" applyBorder="1" applyAlignment="1" applyProtection="1">
      <alignment vertical="top" wrapText="1"/>
      <protection hidden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Survey form Master" xfId="38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2">
    <dxf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J1" sqref="J1"/>
    </sheetView>
  </sheetViews>
  <sheetFormatPr defaultRowHeight="15.75"/>
  <sheetData/>
  <pageMargins left="0.7" right="0.7" top="0.75" bottom="0.75" header="0.3" footer="0.3"/>
  <pageSetup orientation="portrait" r:id="rId1"/>
  <legacyDrawing r:id="rId2"/>
  <oleObjects>
    <oleObject progId="Word.Document.12" shapeId="512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 enableFormatConditionsCalculation="0">
    <tabColor indexed="14"/>
  </sheetPr>
  <dimension ref="A1:M294"/>
  <sheetViews>
    <sheetView workbookViewId="0"/>
  </sheetViews>
  <sheetFormatPr defaultRowHeight="15.75"/>
  <cols>
    <col min="1" max="1" width="4.125" style="56" customWidth="1"/>
    <col min="2" max="3" width="25.25" style="79" customWidth="1"/>
    <col min="4" max="4" width="10.125" style="56" customWidth="1"/>
    <col min="5" max="5" width="10.375" style="56" customWidth="1"/>
    <col min="6" max="6" width="19.625" style="133" customWidth="1"/>
    <col min="7" max="7" width="19.375" style="133" customWidth="1"/>
    <col min="8" max="8" width="11.125" style="56" customWidth="1"/>
    <col min="9" max="12" width="9" style="56"/>
    <col min="13" max="13" width="27.375" style="56" customWidth="1"/>
    <col min="14" max="16384" width="9" style="56"/>
  </cols>
  <sheetData>
    <row r="1" spans="1:13">
      <c r="A1" s="59" t="s">
        <v>222</v>
      </c>
      <c r="F1" s="132" t="s">
        <v>218</v>
      </c>
      <c r="H1" s="59" t="s">
        <v>206</v>
      </c>
    </row>
    <row r="2" spans="1:13">
      <c r="A2" s="59" t="s">
        <v>223</v>
      </c>
      <c r="F2" s="134" t="s">
        <v>219</v>
      </c>
      <c r="H2" s="73" t="s">
        <v>230</v>
      </c>
    </row>
    <row r="3" spans="1:13">
      <c r="F3" s="134" t="s">
        <v>220</v>
      </c>
    </row>
    <row r="4" spans="1:13">
      <c r="F4" s="135" t="s">
        <v>221</v>
      </c>
    </row>
    <row r="6" spans="1:13" s="75" customFormat="1" ht="48" thickBot="1">
      <c r="A6" s="74" t="s">
        <v>53</v>
      </c>
      <c r="B6" s="80" t="s">
        <v>224</v>
      </c>
      <c r="C6" s="80" t="s">
        <v>294</v>
      </c>
      <c r="D6" s="74" t="s">
        <v>225</v>
      </c>
      <c r="E6" s="74" t="s">
        <v>226</v>
      </c>
      <c r="F6" s="136" t="s">
        <v>231</v>
      </c>
      <c r="G6" s="136" t="s">
        <v>232</v>
      </c>
      <c r="H6" s="152" t="s">
        <v>321</v>
      </c>
      <c r="I6" s="76" t="s">
        <v>228</v>
      </c>
      <c r="J6" s="77"/>
      <c r="K6" s="77"/>
      <c r="M6" s="74" t="s">
        <v>229</v>
      </c>
    </row>
    <row r="7" spans="1:13" ht="16.5" thickTop="1">
      <c r="A7" s="57" t="str">
        <f ca="1">CELL("filename")</f>
        <v>M:\International Comparison Program 2011\1-DOCUMENTS\28-1-GOVERNCE &amp; WK PROG\39-2-MEETING DOCUMENTS\42-3-RC DOC\110420_RC04 Meeting in DC\110420_Documents\FOR the WEB\[03.02_ICP-RC04_MainSurveyForm.xlsx]0. Cover Page</v>
      </c>
      <c r="B7" s="78" t="s">
        <v>205</v>
      </c>
      <c r="C7" s="78"/>
      <c r="D7" s="57">
        <f ca="1">FIND("[",$A$7)</f>
        <v>168</v>
      </c>
      <c r="E7" s="57">
        <f ca="1">FIND("]",$A$7)</f>
        <v>203</v>
      </c>
      <c r="F7" s="137" t="str">
        <f ca="1">MID(A7,D7+1,E7-D7-1)</f>
        <v>03.02_ICP-RC04_MainSurveyForm.xlsx</v>
      </c>
      <c r="G7" s="146" t="str">
        <f ca="1">F7</f>
        <v>03.02_ICP-RC04_MainSurveyForm.xlsx</v>
      </c>
    </row>
    <row r="8" spans="1:13">
      <c r="A8" s="78" t="s">
        <v>1</v>
      </c>
      <c r="B8" s="78"/>
      <c r="C8" s="78"/>
      <c r="D8" s="57"/>
      <c r="E8" s="57"/>
      <c r="F8" s="137"/>
      <c r="G8" s="147"/>
    </row>
    <row r="9" spans="1:13" s="58" customFormat="1">
      <c r="A9" s="58">
        <v>1</v>
      </c>
      <c r="B9" s="81" t="s">
        <v>2</v>
      </c>
      <c r="C9" s="81"/>
      <c r="D9" s="82"/>
      <c r="E9" s="82"/>
      <c r="F9" s="88">
        <f>'1. Introduction'!E3</f>
        <v>0</v>
      </c>
      <c r="G9" s="148">
        <f>F9</f>
        <v>0</v>
      </c>
    </row>
    <row r="10" spans="1:13" s="58" customFormat="1">
      <c r="A10" s="58">
        <v>2</v>
      </c>
      <c r="B10" s="81" t="s">
        <v>3</v>
      </c>
      <c r="C10" s="81"/>
      <c r="F10" s="88">
        <f>'1. Introduction'!E4</f>
        <v>0</v>
      </c>
      <c r="G10" s="148">
        <f t="shared" ref="G10:G22" si="0">F10</f>
        <v>0</v>
      </c>
    </row>
    <row r="11" spans="1:13" s="58" customFormat="1">
      <c r="A11" s="58">
        <v>3</v>
      </c>
      <c r="B11" s="83" t="s">
        <v>5</v>
      </c>
      <c r="C11" s="83"/>
      <c r="F11" s="88">
        <f>'1. Introduction'!E6</f>
        <v>0</v>
      </c>
      <c r="G11" s="148">
        <f t="shared" si="0"/>
        <v>0</v>
      </c>
    </row>
    <row r="12" spans="1:13" s="58" customFormat="1">
      <c r="A12" s="58">
        <v>4</v>
      </c>
      <c r="B12" s="83" t="s">
        <v>6</v>
      </c>
      <c r="C12" s="83"/>
      <c r="F12" s="88">
        <f>'1. Introduction'!E7</f>
        <v>0</v>
      </c>
      <c r="G12" s="148">
        <f t="shared" si="0"/>
        <v>0</v>
      </c>
      <c r="J12" s="84"/>
    </row>
    <row r="13" spans="1:13" s="58" customFormat="1">
      <c r="A13" s="58">
        <v>5</v>
      </c>
      <c r="B13" s="85" t="s">
        <v>8</v>
      </c>
      <c r="C13" s="99"/>
      <c r="F13" s="88">
        <f>VLOOKUP('1. Introduction'!AH9,TypeEmp,2,FALSE)</f>
        <v>0</v>
      </c>
      <c r="G13" s="148">
        <f t="shared" si="0"/>
        <v>0</v>
      </c>
    </row>
    <row r="14" spans="1:13" s="58" customFormat="1">
      <c r="A14" s="58">
        <v>6</v>
      </c>
      <c r="B14" s="85" t="s">
        <v>15</v>
      </c>
      <c r="C14" s="99"/>
      <c r="F14" s="88">
        <f>'1. Introduction'!G10</f>
        <v>0</v>
      </c>
      <c r="G14" s="148">
        <f t="shared" si="0"/>
        <v>0</v>
      </c>
    </row>
    <row r="15" spans="1:13" s="58" customFormat="1">
      <c r="A15" s="58">
        <v>7</v>
      </c>
      <c r="B15" s="83" t="s">
        <v>16</v>
      </c>
      <c r="C15" s="83"/>
      <c r="F15" s="88">
        <f>'1. Introduction'!G11</f>
        <v>0</v>
      </c>
      <c r="G15" s="148">
        <f t="shared" si="0"/>
        <v>0</v>
      </c>
    </row>
    <row r="16" spans="1:13" s="58" customFormat="1">
      <c r="A16" s="58">
        <v>8</v>
      </c>
      <c r="B16" s="81" t="s">
        <v>233</v>
      </c>
      <c r="C16" s="81"/>
      <c r="F16" s="88">
        <f>'1. Introduction'!W11</f>
        <v>0</v>
      </c>
      <c r="G16" s="148">
        <f t="shared" si="0"/>
        <v>0</v>
      </c>
    </row>
    <row r="17" spans="1:13" s="58" customFormat="1">
      <c r="A17" s="58">
        <v>9</v>
      </c>
      <c r="B17" s="81" t="s">
        <v>20</v>
      </c>
      <c r="C17" s="81"/>
      <c r="D17" s="86"/>
      <c r="E17" s="86"/>
      <c r="F17" s="138">
        <f>'1. Introduction'!H24</f>
        <v>0</v>
      </c>
      <c r="G17" s="148">
        <f t="shared" si="0"/>
        <v>0</v>
      </c>
    </row>
    <row r="18" spans="1:13" s="58" customFormat="1">
      <c r="A18" s="58">
        <v>10</v>
      </c>
      <c r="B18" s="81" t="s">
        <v>21</v>
      </c>
      <c r="C18" s="81"/>
      <c r="D18" s="93"/>
      <c r="E18" s="93"/>
      <c r="F18" s="139">
        <f>'1. Introduction'!Y24</f>
        <v>0</v>
      </c>
      <c r="G18" s="148">
        <f t="shared" si="0"/>
        <v>0</v>
      </c>
    </row>
    <row r="19" spans="1:13" s="58" customFormat="1">
      <c r="A19" s="58">
        <v>11</v>
      </c>
      <c r="B19" s="81" t="s">
        <v>23</v>
      </c>
      <c r="C19" s="81"/>
      <c r="D19" s="93"/>
      <c r="E19" s="93"/>
      <c r="F19" s="140">
        <f>'1. Introduction'!H30</f>
        <v>0</v>
      </c>
      <c r="G19" s="148">
        <f t="shared" si="0"/>
        <v>0</v>
      </c>
    </row>
    <row r="20" spans="1:13" s="58" customFormat="1">
      <c r="A20" s="58">
        <v>12</v>
      </c>
      <c r="B20" s="81" t="s">
        <v>24</v>
      </c>
      <c r="C20" s="81"/>
      <c r="D20" s="78"/>
      <c r="E20" s="78"/>
      <c r="F20" s="141">
        <f>'1. Introduction'!AA30</f>
        <v>0</v>
      </c>
      <c r="G20" s="148">
        <f t="shared" si="0"/>
        <v>0</v>
      </c>
    </row>
    <row r="21" spans="1:13" s="58" customFormat="1">
      <c r="A21" s="58">
        <v>13</v>
      </c>
      <c r="B21" s="81" t="s">
        <v>311</v>
      </c>
      <c r="C21" s="81" t="s">
        <v>312</v>
      </c>
      <c r="F21" s="88">
        <f>COUNTA('1. Introduction'!B38:Y50)</f>
        <v>0</v>
      </c>
      <c r="G21" s="148">
        <f t="shared" si="0"/>
        <v>0</v>
      </c>
    </row>
    <row r="22" spans="1:13" s="58" customFormat="1">
      <c r="B22" s="81" t="s">
        <v>25</v>
      </c>
      <c r="C22" s="81" t="s">
        <v>312</v>
      </c>
      <c r="F22" s="88">
        <f>COUNTA('1. Introduction'!AA38:AC50)</f>
        <v>0</v>
      </c>
      <c r="G22" s="148">
        <f t="shared" si="0"/>
        <v>0</v>
      </c>
    </row>
    <row r="23" spans="1:13" s="58" customFormat="1">
      <c r="A23" s="78" t="s">
        <v>234</v>
      </c>
      <c r="B23" s="81"/>
      <c r="C23" s="81"/>
      <c r="F23" s="88"/>
      <c r="G23" s="148"/>
    </row>
    <row r="24" spans="1:13" s="58" customFormat="1">
      <c r="A24" s="58">
        <v>14</v>
      </c>
      <c r="B24" s="81" t="str">
        <f>'3. Material'!C6</f>
        <v xml:space="preserve">Aggregate for concrete </v>
      </c>
      <c r="C24" s="81" t="str">
        <f>'3. Material'!D6</f>
        <v>Clean, hard, strong crushed stone or gravel free of impurities and fine materials in sizes ranging from 9.5 to 37.5mm in diameter.</v>
      </c>
      <c r="D24" s="81" t="str">
        <f>'3. Material'!E6</f>
        <v>m3</v>
      </c>
      <c r="E24" s="81">
        <f>'3. Material'!F6</f>
        <v>0</v>
      </c>
      <c r="F24" s="142">
        <f>'3. Material'!G6</f>
        <v>0</v>
      </c>
      <c r="G24" s="148">
        <f>F24*H24</f>
        <v>0</v>
      </c>
      <c r="H24" s="100">
        <v>1</v>
      </c>
      <c r="M24" s="58">
        <f>'3. Material'!H6</f>
        <v>0</v>
      </c>
    </row>
    <row r="25" spans="1:13" s="58" customFormat="1">
      <c r="A25" s="58">
        <v>15</v>
      </c>
      <c r="B25" s="81" t="str">
        <f>'3. Material'!C7</f>
        <v>Sand for concrete and mortar</v>
      </c>
      <c r="C25" s="81" t="str">
        <f>'3. Material'!D7</f>
        <v>Fine aggregate washed sharp sand</v>
      </c>
      <c r="D25" s="81" t="str">
        <f>'3. Material'!E7</f>
        <v>m3</v>
      </c>
      <c r="E25" s="81">
        <f>'3. Material'!F7</f>
        <v>0</v>
      </c>
      <c r="F25" s="142">
        <f>'3. Material'!G7</f>
        <v>0</v>
      </c>
      <c r="G25" s="148">
        <f t="shared" ref="G25:G61" si="1">F25*H25</f>
        <v>0</v>
      </c>
      <c r="H25" s="100">
        <v>1</v>
      </c>
      <c r="M25" s="58">
        <f>'3. Material'!H7</f>
        <v>0</v>
      </c>
    </row>
    <row r="26" spans="1:13" s="58" customFormat="1">
      <c r="A26" s="58">
        <v>16</v>
      </c>
      <c r="B26" s="81" t="str">
        <f>'3. Material'!C8</f>
        <v>Softwood for carpentry</v>
      </c>
      <c r="C26" s="81" t="str">
        <f>'3. Material'!D8</f>
        <v>Sawn softwood sections for structural use pre–treated (to national standards) eg 50mm x 100mm</v>
      </c>
      <c r="D26" s="81" t="str">
        <f>'3. Material'!E8</f>
        <v>m3</v>
      </c>
      <c r="E26" s="81">
        <f>'3. Material'!F8</f>
        <v>0</v>
      </c>
      <c r="F26" s="142">
        <f>'3. Material'!G8</f>
        <v>0</v>
      </c>
      <c r="G26" s="148">
        <f t="shared" si="1"/>
        <v>0</v>
      </c>
      <c r="H26" s="100">
        <v>1</v>
      </c>
      <c r="M26" s="58">
        <f>'3. Material'!H8</f>
        <v>0</v>
      </c>
    </row>
    <row r="27" spans="1:13" s="58" customFormat="1">
      <c r="A27" s="58">
        <v>17</v>
      </c>
      <c r="B27" s="81" t="str">
        <f>'3. Material'!C9</f>
        <v>Softwood for joinery</v>
      </c>
      <c r="C27" s="81" t="str">
        <f>'3. Material'!D9</f>
        <v>Dressed softwood sections for finishing eg 18mm x 120mm</v>
      </c>
      <c r="D27" s="81" t="str">
        <f>'3. Material'!E9</f>
        <v>m3</v>
      </c>
      <c r="E27" s="81">
        <f>'3. Material'!F9</f>
        <v>0</v>
      </c>
      <c r="F27" s="142">
        <f>'3. Material'!G9</f>
        <v>0</v>
      </c>
      <c r="G27" s="148">
        <f t="shared" si="1"/>
        <v>0</v>
      </c>
      <c r="H27" s="100">
        <v>1</v>
      </c>
      <c r="M27" s="58">
        <f>'3. Material'!H9</f>
        <v>0</v>
      </c>
    </row>
    <row r="28" spans="1:13" s="58" customFormat="1">
      <c r="A28" s="58">
        <v>18</v>
      </c>
      <c r="B28" s="81" t="str">
        <f>'3. Material'!C10</f>
        <v xml:space="preserve">Exterior plywood </v>
      </c>
      <c r="C28" s="81" t="str">
        <f>'3. Material'!D10</f>
        <v>Exterior quality plywood 15.5mm thick in standard sheets</v>
      </c>
      <c r="D28" s="81" t="str">
        <f>'3. Material'!E10</f>
        <v>m2</v>
      </c>
      <c r="E28" s="81">
        <f>'3. Material'!F10</f>
        <v>0</v>
      </c>
      <c r="F28" s="142">
        <f>'3. Material'!G10</f>
        <v>0</v>
      </c>
      <c r="G28" s="148">
        <f t="shared" si="1"/>
        <v>0</v>
      </c>
      <c r="H28" s="100">
        <v>1</v>
      </c>
      <c r="M28" s="58">
        <f>'3. Material'!H10</f>
        <v>0</v>
      </c>
    </row>
    <row r="29" spans="1:13" s="58" customFormat="1">
      <c r="A29" s="58">
        <v>19</v>
      </c>
      <c r="B29" s="81" t="str">
        <f>'3. Material'!C11</f>
        <v xml:space="preserve">Interior plywood </v>
      </c>
      <c r="C29" s="81" t="str">
        <f>'3. Material'!D11</f>
        <v>Interior quality plywood 12mm thick in standard sheets</v>
      </c>
      <c r="D29" s="81" t="str">
        <f>'3. Material'!E11</f>
        <v>m2</v>
      </c>
      <c r="E29" s="81">
        <f>'3. Material'!F11</f>
        <v>0</v>
      </c>
      <c r="F29" s="142">
        <f>'3. Material'!G11</f>
        <v>0</v>
      </c>
      <c r="G29" s="148">
        <f t="shared" si="1"/>
        <v>0</v>
      </c>
      <c r="H29" s="100">
        <v>1</v>
      </c>
      <c r="M29" s="58">
        <f>'3. Material'!H11</f>
        <v>0</v>
      </c>
    </row>
    <row r="30" spans="1:13" s="58" customFormat="1">
      <c r="A30" s="58">
        <v>20</v>
      </c>
      <c r="B30" s="81" t="str">
        <f>'3. Material'!C12</f>
        <v>Chipboard sheet</v>
      </c>
      <c r="C30" s="81" t="str">
        <f>'3. Material'!D12</f>
        <v>Interior quality chipboard 15mm thick in standard sheets</v>
      </c>
      <c r="D30" s="81" t="str">
        <f>'3. Material'!E12</f>
        <v>m2</v>
      </c>
      <c r="E30" s="81">
        <f>'3. Material'!F12</f>
        <v>0</v>
      </c>
      <c r="F30" s="142">
        <f>'3. Material'!G12</f>
        <v>0</v>
      </c>
      <c r="G30" s="148">
        <f t="shared" si="1"/>
        <v>0</v>
      </c>
      <c r="H30" s="100">
        <v>1</v>
      </c>
      <c r="M30" s="58">
        <f>'3. Material'!H12</f>
        <v>0</v>
      </c>
    </row>
    <row r="31" spans="1:13" s="58" customFormat="1">
      <c r="A31" s="58">
        <v>21</v>
      </c>
      <c r="B31" s="81" t="str">
        <f>'3. Material'!C13</f>
        <v xml:space="preserve">Petrol/ Gasoline </v>
      </c>
      <c r="C31" s="81" t="str">
        <f>'3. Material'!D13</f>
        <v>Standard grade for use in motor vehicles</v>
      </c>
      <c r="D31" s="81" t="str">
        <f>'3. Material'!E13</f>
        <v>litre</v>
      </c>
      <c r="E31" s="81">
        <f>'3. Material'!F13</f>
        <v>0</v>
      </c>
      <c r="F31" s="142">
        <f>'3. Material'!G13</f>
        <v>0</v>
      </c>
      <c r="G31" s="148">
        <f t="shared" si="1"/>
        <v>0</v>
      </c>
      <c r="H31" s="100">
        <v>1</v>
      </c>
      <c r="M31" s="58">
        <f>'3. Material'!H13</f>
        <v>0</v>
      </c>
    </row>
    <row r="32" spans="1:13" s="58" customFormat="1">
      <c r="A32" s="58">
        <v>22</v>
      </c>
      <c r="B32" s="81" t="str">
        <f>'3. Material'!C14</f>
        <v>Diesel fuel</v>
      </c>
      <c r="C32" s="81" t="str">
        <f>'3. Material'!D14</f>
        <v>Diesel fuel for use in construction equipment</v>
      </c>
      <c r="D32" s="81" t="str">
        <f>'3. Material'!E14</f>
        <v>litre</v>
      </c>
      <c r="E32" s="81">
        <f>'3. Material'!F14</f>
        <v>0</v>
      </c>
      <c r="F32" s="142">
        <f>'3. Material'!G14</f>
        <v>0</v>
      </c>
      <c r="G32" s="148">
        <f t="shared" si="1"/>
        <v>0</v>
      </c>
      <c r="H32" s="100">
        <v>1</v>
      </c>
      <c r="M32" s="58">
        <f>'3. Material'!H14</f>
        <v>0</v>
      </c>
    </row>
    <row r="33" spans="1:13" s="58" customFormat="1">
      <c r="A33" s="58">
        <v>23</v>
      </c>
      <c r="B33" s="81" t="str">
        <f>'3. Material'!C15</f>
        <v xml:space="preserve">Oil paint </v>
      </c>
      <c r="C33" s="81" t="str">
        <f>'3. Material'!D15</f>
        <v>Oil based paint suitable for top coat finishes to timber surfaces</v>
      </c>
      <c r="D33" s="81" t="str">
        <f>'3. Material'!E15</f>
        <v>litre</v>
      </c>
      <c r="E33" s="81">
        <f>'3. Material'!F15</f>
        <v>0</v>
      </c>
      <c r="F33" s="142">
        <f>'3. Material'!G15</f>
        <v>0</v>
      </c>
      <c r="G33" s="148">
        <f t="shared" si="1"/>
        <v>0</v>
      </c>
      <c r="H33" s="100">
        <v>1</v>
      </c>
      <c r="M33" s="58">
        <f>'3. Material'!H15</f>
        <v>0</v>
      </c>
    </row>
    <row r="34" spans="1:13" s="58" customFormat="1">
      <c r="A34" s="58">
        <v>24</v>
      </c>
      <c r="B34" s="81" t="str">
        <f>'3. Material'!C16</f>
        <v>Emulsion paint</v>
      </c>
      <c r="C34" s="81" t="str">
        <f>'3. Material'!D16</f>
        <v>Water based paint suitable for internal plaster surfaces</v>
      </c>
      <c r="D34" s="81" t="str">
        <f>'3. Material'!E16</f>
        <v>litre</v>
      </c>
      <c r="E34" s="81">
        <f>'3. Material'!F16</f>
        <v>0</v>
      </c>
      <c r="F34" s="142">
        <f>'3. Material'!G16</f>
        <v>0</v>
      </c>
      <c r="G34" s="148">
        <f t="shared" si="1"/>
        <v>0</v>
      </c>
      <c r="H34" s="100">
        <v>1</v>
      </c>
      <c r="M34" s="58">
        <f>'3. Material'!H16</f>
        <v>0</v>
      </c>
    </row>
    <row r="35" spans="1:13" s="58" customFormat="1">
      <c r="A35" s="58">
        <v>25</v>
      </c>
      <c r="B35" s="81" t="str">
        <f>'3. Material'!C17</f>
        <v>Ordinary Portland cement</v>
      </c>
      <c r="C35" s="81" t="str">
        <f>'3. Material'!D17</f>
        <v>Ordinary Portland cement in bags or bulk delivery</v>
      </c>
      <c r="D35" s="81" t="str">
        <f>'3. Material'!E17</f>
        <v>tonne</v>
      </c>
      <c r="E35" s="81">
        <f>'3. Material'!F17</f>
        <v>0</v>
      </c>
      <c r="F35" s="142">
        <f>'3. Material'!G17</f>
        <v>0</v>
      </c>
      <c r="G35" s="148">
        <f t="shared" si="1"/>
        <v>0</v>
      </c>
      <c r="H35" s="100">
        <v>1</v>
      </c>
      <c r="M35" s="58">
        <f>'3. Material'!H17</f>
        <v>0</v>
      </c>
    </row>
    <row r="36" spans="1:13" s="58" customFormat="1">
      <c r="A36" s="58">
        <v>26</v>
      </c>
      <c r="B36" s="81" t="str">
        <f>'3. Material'!C18</f>
        <v>Ready mix concrete</v>
      </c>
      <c r="C36" s="81" t="str">
        <f>'3. Material'!D18</f>
        <v xml:space="preserve">Typical common mix 1:2:4 cement:sand:20-40mm aggregate, 20N/mm2 </v>
      </c>
      <c r="D36" s="81" t="str">
        <f>'3. Material'!E18</f>
        <v>m3</v>
      </c>
      <c r="E36" s="81">
        <f>'3. Material'!F18</f>
        <v>0</v>
      </c>
      <c r="F36" s="142">
        <f>'3. Material'!G18</f>
        <v>0</v>
      </c>
      <c r="G36" s="148">
        <f t="shared" si="1"/>
        <v>0</v>
      </c>
      <c r="H36" s="100">
        <v>1</v>
      </c>
      <c r="M36" s="58">
        <f>'3. Material'!H18</f>
        <v>0</v>
      </c>
    </row>
    <row r="37" spans="1:13" s="58" customFormat="1">
      <c r="A37" s="58">
        <v>27</v>
      </c>
      <c r="B37" s="81" t="str">
        <f>'3. Material'!C19</f>
        <v>Precast concrete slabs</v>
      </c>
      <c r="C37" s="81" t="str">
        <f>'3. Material'!D19</f>
        <v>Precast concrete paving slabs 600 x 600 x 50mm thick</v>
      </c>
      <c r="D37" s="81" t="str">
        <f>'3. Material'!E19</f>
        <v>m2</v>
      </c>
      <c r="E37" s="81">
        <f>'3. Material'!F19</f>
        <v>0</v>
      </c>
      <c r="F37" s="142">
        <f>'3. Material'!G19</f>
        <v>0</v>
      </c>
      <c r="G37" s="148">
        <f t="shared" si="1"/>
        <v>0</v>
      </c>
      <c r="H37" s="100">
        <v>1</v>
      </c>
      <c r="M37" s="58">
        <f>'3. Material'!H19</f>
        <v>0</v>
      </c>
    </row>
    <row r="38" spans="1:13" s="58" customFormat="1">
      <c r="A38" s="58">
        <v>28</v>
      </c>
      <c r="B38" s="81" t="str">
        <f>'3. Material'!C20</f>
        <v>Common bricks</v>
      </c>
      <c r="C38" s="81" t="str">
        <f>'3. Material'!D20</f>
        <v>Ordinary clay bricks (suitable for render or plaster finish) eg 215mm x 100mm x 65mm thick (715 bricks/m3)</v>
      </c>
      <c r="D38" s="81" t="str">
        <f>'3. Material'!E20</f>
        <v>m3</v>
      </c>
      <c r="E38" s="81">
        <f>'3. Material'!F20</f>
        <v>0</v>
      </c>
      <c r="F38" s="142">
        <f>'3. Material'!G20</f>
        <v>0</v>
      </c>
      <c r="G38" s="148">
        <f t="shared" si="1"/>
        <v>0</v>
      </c>
      <c r="H38" s="100">
        <v>1</v>
      </c>
      <c r="M38" s="58">
        <f>'3. Material'!H20</f>
        <v>0</v>
      </c>
    </row>
    <row r="39" spans="1:13" s="58" customFormat="1">
      <c r="A39" s="58">
        <v>29</v>
      </c>
      <c r="B39" s="81" t="str">
        <f>'3. Material'!C21</f>
        <v>Facing bricks</v>
      </c>
      <c r="C39" s="81" t="str">
        <f>'3. Material'!D21</f>
        <v>Medium quality self finished clay bricks for walling, eg 215mm x 100mm x 65mm thick (715 bricks/m3)</v>
      </c>
      <c r="D39" s="81" t="str">
        <f>'3. Material'!E21</f>
        <v>m3</v>
      </c>
      <c r="E39" s="81">
        <f>'3. Material'!F21</f>
        <v>0</v>
      </c>
      <c r="F39" s="142">
        <f>'3. Material'!G21</f>
        <v>0</v>
      </c>
      <c r="G39" s="148">
        <f t="shared" si="1"/>
        <v>0</v>
      </c>
      <c r="H39" s="100">
        <v>1</v>
      </c>
      <c r="M39" s="58">
        <f>'3. Material'!H21</f>
        <v>0</v>
      </c>
    </row>
    <row r="40" spans="1:13" s="58" customFormat="1">
      <c r="A40" s="58">
        <v>30</v>
      </c>
      <c r="B40" s="81" t="str">
        <f>'3. Material'!C22</f>
        <v>Hollow concrete blocks</v>
      </c>
      <c r="C40" s="81" t="str">
        <f>'3. Material'!D22</f>
        <v>Hollow dense aggregate concrete blocks, 7N/mm2,  eg 440mm x 215mm x 140mm thick  (76 bricks/m3)</v>
      </c>
      <c r="D40" s="81" t="str">
        <f>'3. Material'!E22</f>
        <v>m3</v>
      </c>
      <c r="E40" s="81">
        <f>'3. Material'!F22</f>
        <v>0</v>
      </c>
      <c r="F40" s="142">
        <f>'3. Material'!G22</f>
        <v>0</v>
      </c>
      <c r="G40" s="148">
        <f t="shared" si="1"/>
        <v>0</v>
      </c>
      <c r="H40" s="100">
        <v>1</v>
      </c>
      <c r="M40" s="58">
        <f>'3. Material'!H22</f>
        <v>0</v>
      </c>
    </row>
    <row r="41" spans="1:13" s="58" customFormat="1">
      <c r="A41" s="58">
        <v>31</v>
      </c>
      <c r="B41" s="81" t="str">
        <f>'3. Material'!C23</f>
        <v>Solid concrete blocks</v>
      </c>
      <c r="C41" s="81" t="str">
        <f>'3. Material'!D23</f>
        <v>Solid dense aggregate concrete blocks, 7N/mm2,  eg 440mm x 215mm x 140mm thick  (76 bricks/m3)</v>
      </c>
      <c r="D41" s="81" t="str">
        <f>'3. Material'!E23</f>
        <v>m3</v>
      </c>
      <c r="E41" s="81">
        <f>'3. Material'!F23</f>
        <v>0</v>
      </c>
      <c r="F41" s="142">
        <f>'3. Material'!G23</f>
        <v>0</v>
      </c>
      <c r="G41" s="148">
        <f t="shared" si="1"/>
        <v>0</v>
      </c>
      <c r="H41" s="100">
        <v>1</v>
      </c>
      <c r="M41" s="58">
        <f>'3. Material'!H23</f>
        <v>0</v>
      </c>
    </row>
    <row r="42" spans="1:13" s="58" customFormat="1">
      <c r="A42" s="58">
        <v>32</v>
      </c>
      <c r="B42" s="81" t="str">
        <f>'3. Material'!C24</f>
        <v>Clay roof tiles</v>
      </c>
      <c r="C42" s="81" t="str">
        <f>'3. Material'!D24</f>
        <v>Clay plain smooth red machine-made or similar tiles per m2 of roof surface area eg  265mm x 125mm tiles</v>
      </c>
      <c r="D42" s="81" t="str">
        <f>'3. Material'!E24</f>
        <v>m2</v>
      </c>
      <c r="E42" s="81">
        <f>'3. Material'!F24</f>
        <v>0</v>
      </c>
      <c r="F42" s="142">
        <f>'3. Material'!G24</f>
        <v>0</v>
      </c>
      <c r="G42" s="148">
        <f t="shared" si="1"/>
        <v>0</v>
      </c>
      <c r="H42" s="100">
        <v>1</v>
      </c>
      <c r="M42" s="58">
        <f>'3. Material'!H24</f>
        <v>0</v>
      </c>
    </row>
    <row r="43" spans="1:13" s="58" customFormat="1">
      <c r="A43" s="58">
        <v>33</v>
      </c>
      <c r="B43" s="81" t="str">
        <f>'3. Material'!C25</f>
        <v>Concrete roof tiles</v>
      </c>
      <c r="C43" s="81" t="str">
        <f>'3. Material'!D25</f>
        <v>Concrete interlocking  tiles per m2 of roof surface area eg 420mm x 330mm tiles</v>
      </c>
      <c r="D43" s="81" t="str">
        <f>'3. Material'!E25</f>
        <v>m2</v>
      </c>
      <c r="E43" s="81">
        <f>'3. Material'!F25</f>
        <v>0</v>
      </c>
      <c r="F43" s="142">
        <f>'3. Material'!G25</f>
        <v>0</v>
      </c>
      <c r="G43" s="148">
        <f t="shared" si="1"/>
        <v>0</v>
      </c>
      <c r="H43" s="100">
        <v>1</v>
      </c>
      <c r="M43" s="58">
        <f>'3. Material'!H25</f>
        <v>0</v>
      </c>
    </row>
    <row r="44" spans="1:13" s="58" customFormat="1">
      <c r="A44" s="58">
        <v>34</v>
      </c>
      <c r="B44" s="81" t="str">
        <f>'3. Material'!C26</f>
        <v>Float/ sheet glass</v>
      </c>
      <c r="C44" s="81" t="str">
        <f>'3. Material'!D26</f>
        <v>Standard plain glass, clear float, 4mm thick</v>
      </c>
      <c r="D44" s="81" t="str">
        <f>'3. Material'!E26</f>
        <v>m2</v>
      </c>
      <c r="E44" s="81">
        <f>'3. Material'!F26</f>
        <v>0</v>
      </c>
      <c r="F44" s="142">
        <f>'3. Material'!G26</f>
        <v>0</v>
      </c>
      <c r="G44" s="148">
        <f t="shared" si="1"/>
        <v>0</v>
      </c>
      <c r="H44" s="100">
        <v>1</v>
      </c>
      <c r="M44" s="58">
        <f>'3. Material'!H26</f>
        <v>0</v>
      </c>
    </row>
    <row r="45" spans="1:13" s="58" customFormat="1">
      <c r="A45" s="58">
        <v>35</v>
      </c>
      <c r="B45" s="81" t="str">
        <f>'3. Material'!C27</f>
        <v>Double glazing units</v>
      </c>
      <c r="C45" s="81" t="str">
        <f>'3. Material'!D27</f>
        <v xml:space="preserve">Factory made hermetically sealed, medium sized units 0.5 to 2.0 m2 with 4mm glass, 12mm seal </v>
      </c>
      <c r="D45" s="81" t="str">
        <f>'3. Material'!E27</f>
        <v>m2</v>
      </c>
      <c r="E45" s="81">
        <f>'3. Material'!F27</f>
        <v>0</v>
      </c>
      <c r="F45" s="142">
        <f>'3. Material'!G27</f>
        <v>0</v>
      </c>
      <c r="G45" s="148">
        <f t="shared" si="1"/>
        <v>0</v>
      </c>
      <c r="H45" s="100">
        <v>1</v>
      </c>
      <c r="M45" s="58">
        <f>'3. Material'!H27</f>
        <v>0</v>
      </c>
    </row>
    <row r="46" spans="1:13" s="58" customFormat="1">
      <c r="A46" s="58">
        <v>36</v>
      </c>
      <c r="B46" s="81" t="str">
        <f>'3. Material'!C28</f>
        <v>Ceramic wall tiles</v>
      </c>
      <c r="C46" s="81" t="str">
        <f>'3. Material'!D28</f>
        <v>152 x 152 x 5.5mm thick white or light coloured for medium quality domestic use</v>
      </c>
      <c r="D46" s="81" t="str">
        <f>'3. Material'!E28</f>
        <v>m2</v>
      </c>
      <c r="E46" s="81">
        <f>'3. Material'!F28</f>
        <v>0</v>
      </c>
      <c r="F46" s="142">
        <f>'3. Material'!G28</f>
        <v>0</v>
      </c>
      <c r="G46" s="148">
        <f t="shared" si="1"/>
        <v>0</v>
      </c>
      <c r="H46" s="100">
        <v>1</v>
      </c>
      <c r="M46" s="58">
        <f>'3. Material'!H28</f>
        <v>0</v>
      </c>
    </row>
    <row r="47" spans="1:13" s="58" customFormat="1">
      <c r="A47" s="58">
        <v>37</v>
      </c>
      <c r="B47" s="81" t="str">
        <f>'3. Material'!C29</f>
        <v>Plasterboard</v>
      </c>
      <c r="C47" s="81" t="str">
        <f>'3. Material'!D29</f>
        <v>12.5mm paper faced taper edged plasterboard in standard sheets</v>
      </c>
      <c r="D47" s="81" t="str">
        <f>'3. Material'!E29</f>
        <v>m2</v>
      </c>
      <c r="E47" s="81">
        <f>'3. Material'!F29</f>
        <v>0</v>
      </c>
      <c r="F47" s="142">
        <f>'3. Material'!G29</f>
        <v>0</v>
      </c>
      <c r="G47" s="148">
        <f t="shared" si="1"/>
        <v>0</v>
      </c>
      <c r="H47" s="100">
        <v>1</v>
      </c>
      <c r="M47" s="58">
        <f>'3. Material'!H29</f>
        <v>0</v>
      </c>
    </row>
    <row r="48" spans="1:13" s="58" customFormat="1">
      <c r="A48" s="58">
        <v>38</v>
      </c>
      <c r="B48" s="81" t="str">
        <f>'3. Material'!C30</f>
        <v>White wash hand basin</v>
      </c>
      <c r="C48" s="81" t="str">
        <f>'3. Material'!D30</f>
        <v>Average quality white vitreous china domestic wash hand basin for domestic use, wall hung (excluding taps, trap and pipework)</v>
      </c>
      <c r="D48" s="81" t="str">
        <f>'3. Material'!E30</f>
        <v>each</v>
      </c>
      <c r="E48" s="81">
        <f>'3. Material'!F30</f>
        <v>0</v>
      </c>
      <c r="F48" s="142">
        <f>'3. Material'!G30</f>
        <v>0</v>
      </c>
      <c r="G48" s="148">
        <f t="shared" si="1"/>
        <v>0</v>
      </c>
      <c r="H48" s="100">
        <v>1</v>
      </c>
      <c r="M48" s="58">
        <f>'3. Material'!H30</f>
        <v>0</v>
      </c>
    </row>
    <row r="49" spans="1:13" s="58" customFormat="1">
      <c r="A49" s="58">
        <v>39</v>
      </c>
      <c r="B49" s="81" t="str">
        <f>'3. Material'!C31</f>
        <v>High yield steel reinforcement</v>
      </c>
      <c r="C49" s="81" t="str">
        <f>'3. Material'!D31</f>
        <v>Reinforcing bars up to 16mm diameter (excluding cutting and bending)</v>
      </c>
      <c r="D49" s="81" t="str">
        <f>'3. Material'!E31</f>
        <v>tonne</v>
      </c>
      <c r="E49" s="81">
        <f>'3. Material'!F31</f>
        <v>0</v>
      </c>
      <c r="F49" s="142">
        <f>'3. Material'!G31</f>
        <v>0</v>
      </c>
      <c r="G49" s="148">
        <f t="shared" si="1"/>
        <v>0</v>
      </c>
      <c r="H49" s="100">
        <v>1</v>
      </c>
      <c r="M49" s="58">
        <f>'3. Material'!H31</f>
        <v>0</v>
      </c>
    </row>
    <row r="50" spans="1:13" s="58" customFormat="1">
      <c r="A50" s="58">
        <v>40</v>
      </c>
      <c r="B50" s="81" t="str">
        <f>'3. Material'!C32</f>
        <v>Mild steel reinforcement</v>
      </c>
      <c r="C50" s="81" t="str">
        <f>'3. Material'!D32</f>
        <v>Reinforcing bars up to 16mm diameter (excluding cutting and bending)</v>
      </c>
      <c r="D50" s="81" t="str">
        <f>'3. Material'!E32</f>
        <v>tonne</v>
      </c>
      <c r="E50" s="81">
        <f>'3. Material'!F32</f>
        <v>0</v>
      </c>
      <c r="F50" s="142">
        <f>'3. Material'!G32</f>
        <v>0</v>
      </c>
      <c r="G50" s="148">
        <f t="shared" si="1"/>
        <v>0</v>
      </c>
      <c r="H50" s="100">
        <v>1</v>
      </c>
      <c r="M50" s="58">
        <f>'3. Material'!H32</f>
        <v>0</v>
      </c>
    </row>
    <row r="51" spans="1:13" s="58" customFormat="1">
      <c r="A51" s="58">
        <v>41</v>
      </c>
      <c r="B51" s="81" t="str">
        <f>'3. Material'!C33</f>
        <v>Structural steel sections</v>
      </c>
      <c r="C51" s="81" t="str">
        <f>'3. Material'!D33</f>
        <v>Mild steel I beams approximately 150mm deep and approximately 19 kg/m</v>
      </c>
      <c r="D51" s="81" t="str">
        <f>'3. Material'!E33</f>
        <v>tonne</v>
      </c>
      <c r="E51" s="81">
        <f>'3. Material'!F33</f>
        <v>0</v>
      </c>
      <c r="F51" s="142">
        <f>'3. Material'!G33</f>
        <v>0</v>
      </c>
      <c r="G51" s="148">
        <f t="shared" si="1"/>
        <v>0</v>
      </c>
      <c r="H51" s="100">
        <v>1</v>
      </c>
      <c r="M51" s="58">
        <f>'3. Material'!H33</f>
        <v>0</v>
      </c>
    </row>
    <row r="52" spans="1:13" s="58" customFormat="1">
      <c r="A52" s="58">
        <v>42</v>
      </c>
      <c r="B52" s="81" t="str">
        <f>'3. Material'!C34</f>
        <v>Sheet metal roofing</v>
      </c>
      <c r="C52" s="81" t="str">
        <f>'3. Material'!D34</f>
        <v>Twin skin roofing panel comprising colour coated steel or aluminium profiled sheeting outer layer, 100mm insulation, internal liner sheet,</v>
      </c>
      <c r="D52" s="81" t="str">
        <f>'3. Material'!E34</f>
        <v>m2</v>
      </c>
      <c r="E52" s="81">
        <f>'3. Material'!F34</f>
        <v>0</v>
      </c>
      <c r="F52" s="142">
        <f>'3. Material'!G34</f>
        <v>0</v>
      </c>
      <c r="G52" s="148">
        <f t="shared" si="1"/>
        <v>0</v>
      </c>
      <c r="H52" s="100">
        <v>1</v>
      </c>
      <c r="M52" s="58">
        <f>'3. Material'!H34</f>
        <v>0</v>
      </c>
    </row>
    <row r="53" spans="1:13" s="58" customFormat="1">
      <c r="A53" s="58">
        <v>43</v>
      </c>
      <c r="B53" s="81" t="str">
        <f>'3. Material'!C35</f>
        <v>Metal storage tank</v>
      </c>
      <c r="C53" s="81" t="str">
        <f>'3. Material'!D35</f>
        <v>Metal storage tank  capacity 15m3, thickness of steel, 5mm, typical size, 3.75m x 2m x 2m</v>
      </c>
      <c r="D53" s="81" t="str">
        <f>'3. Material'!E35</f>
        <v>each</v>
      </c>
      <c r="E53" s="81">
        <f>'3. Material'!F35</f>
        <v>0</v>
      </c>
      <c r="F53" s="142">
        <f>'3. Material'!G35</f>
        <v>0</v>
      </c>
      <c r="G53" s="148">
        <f t="shared" si="1"/>
        <v>0</v>
      </c>
      <c r="H53" s="100">
        <v>1</v>
      </c>
      <c r="M53" s="58">
        <f>'3. Material'!H35</f>
        <v>0</v>
      </c>
    </row>
    <row r="54" spans="1:13" s="58" customFormat="1">
      <c r="A54" s="58">
        <v>44</v>
      </c>
      <c r="B54" s="81" t="str">
        <f>'3. Material'!C36</f>
        <v>Cast iron drain pipe</v>
      </c>
      <c r="C54" s="81" t="str">
        <f>'3. Material'!D36</f>
        <v>150mm diameter with mechanical coupling joints</v>
      </c>
      <c r="D54" s="81" t="str">
        <f>'3. Material'!E36</f>
        <v>m</v>
      </c>
      <c r="E54" s="81">
        <f>'3. Material'!F36</f>
        <v>0</v>
      </c>
      <c r="F54" s="142">
        <f>'3. Material'!G36</f>
        <v>0</v>
      </c>
      <c r="G54" s="148">
        <f t="shared" si="1"/>
        <v>0</v>
      </c>
      <c r="H54" s="100">
        <v>1</v>
      </c>
      <c r="M54" s="58">
        <f>'3. Material'!H36</f>
        <v>0</v>
      </c>
    </row>
    <row r="55" spans="1:13" s="58" customFormat="1">
      <c r="A55" s="58">
        <v>45</v>
      </c>
      <c r="B55" s="81" t="str">
        <f>'3. Material'!C37</f>
        <v>Copper pipe</v>
      </c>
      <c r="C55" s="81" t="str">
        <f>'3. Material'!D37</f>
        <v>15mm copper pipe suitable for mains pressure water.</v>
      </c>
      <c r="D55" s="81" t="str">
        <f>'3. Material'!E37</f>
        <v>m</v>
      </c>
      <c r="E55" s="81">
        <f>'3. Material'!F37</f>
        <v>0</v>
      </c>
      <c r="F55" s="142">
        <f>'3. Material'!G37</f>
        <v>0</v>
      </c>
      <c r="G55" s="148">
        <f t="shared" si="1"/>
        <v>0</v>
      </c>
      <c r="H55" s="100">
        <v>1</v>
      </c>
      <c r="M55" s="58">
        <f>'3. Material'!H37</f>
        <v>0</v>
      </c>
    </row>
    <row r="56" spans="1:13" s="58" customFormat="1">
      <c r="A56" s="58">
        <v>46</v>
      </c>
      <c r="B56" s="81" t="str">
        <f>'3. Material'!C38</f>
        <v>Electric pump</v>
      </c>
      <c r="C56" s="81" t="str">
        <f>'3. Material'!D38</f>
        <v>Electric pump for pumping water, temperature range, 5 – 80oC, flow rate 10 litres/second, head pressure, 150 Pa</v>
      </c>
      <c r="D56" s="81" t="str">
        <f>'3. Material'!E38</f>
        <v>each</v>
      </c>
      <c r="E56" s="81">
        <f>'3. Material'!F38</f>
        <v>0</v>
      </c>
      <c r="F56" s="142">
        <f>'3. Material'!G38</f>
        <v>0</v>
      </c>
      <c r="G56" s="148">
        <f t="shared" si="1"/>
        <v>0</v>
      </c>
      <c r="H56" s="100">
        <v>1</v>
      </c>
      <c r="M56" s="58">
        <f>'3. Material'!H38</f>
        <v>0</v>
      </c>
    </row>
    <row r="57" spans="1:13" s="58" customFormat="1">
      <c r="A57" s="58">
        <v>47</v>
      </c>
      <c r="B57" s="81" t="str">
        <f>'3. Material'!C39</f>
        <v>Electric fan</v>
      </c>
      <c r="C57" s="81" t="str">
        <f>'3. Material'!D39</f>
        <v>Electric exhaust fan for interior installation, flow rate, 1,000 litres/ second, head pressure, 250 Pa</v>
      </c>
      <c r="D57" s="81" t="str">
        <f>'3. Material'!E39</f>
        <v>each</v>
      </c>
      <c r="E57" s="81">
        <f>'3. Material'!F39</f>
        <v>0</v>
      </c>
      <c r="F57" s="142">
        <f>'3. Material'!G39</f>
        <v>0</v>
      </c>
      <c r="G57" s="148">
        <f t="shared" si="1"/>
        <v>0</v>
      </c>
      <c r="H57" s="100">
        <v>1</v>
      </c>
      <c r="M57" s="58">
        <f>'3. Material'!H39</f>
        <v>0</v>
      </c>
    </row>
    <row r="58" spans="1:13" s="58" customFormat="1">
      <c r="A58" s="58">
        <v>48</v>
      </c>
      <c r="B58" s="81" t="str">
        <f>'3. Material'!C40</f>
        <v>Air-conditioning equipment</v>
      </c>
      <c r="C58" s="81" t="str">
        <f>'3. Material'!D40</f>
        <v>Air cooled liquid chiller, refrigerant 407C; reciprocating compressors; twin circuit; integral controls cooling load 400kW</v>
      </c>
      <c r="D58" s="81" t="str">
        <f>'3. Material'!E40</f>
        <v>each</v>
      </c>
      <c r="E58" s="81">
        <f>'3. Material'!F40</f>
        <v>0</v>
      </c>
      <c r="F58" s="142">
        <f>'3. Material'!G40</f>
        <v>0</v>
      </c>
      <c r="G58" s="148">
        <f t="shared" si="1"/>
        <v>0</v>
      </c>
      <c r="H58" s="100">
        <v>1</v>
      </c>
      <c r="M58" s="58">
        <f>'3. Material'!H40</f>
        <v>0</v>
      </c>
    </row>
    <row r="59" spans="1:13" s="58" customFormat="1">
      <c r="A59" s="58">
        <v>49</v>
      </c>
      <c r="B59" s="81" t="str">
        <f>'3. Material'!C41</f>
        <v>Stand-by generator</v>
      </c>
      <c r="C59" s="81" t="str">
        <f>'3. Material'!D41</f>
        <v>Diesel generating set for stand-by use, three phase 24V DC,  250KVA output</v>
      </c>
      <c r="D59" s="81" t="str">
        <f>'3. Material'!E41</f>
        <v>each</v>
      </c>
      <c r="E59" s="81">
        <f>'3. Material'!F41</f>
        <v>0</v>
      </c>
      <c r="F59" s="142">
        <f>'3. Material'!G41</f>
        <v>0</v>
      </c>
      <c r="G59" s="148">
        <f t="shared" si="1"/>
        <v>0</v>
      </c>
      <c r="H59" s="100">
        <v>1</v>
      </c>
      <c r="M59" s="58">
        <f>'3. Material'!H41</f>
        <v>0</v>
      </c>
    </row>
    <row r="60" spans="1:13" s="58" customFormat="1">
      <c r="A60" s="58">
        <v>50</v>
      </c>
      <c r="B60" s="81" t="str">
        <f>'3. Material'!C42</f>
        <v>Solar collector</v>
      </c>
      <c r="C60" s="81" t="str">
        <f>'3. Material'!D42</f>
        <v>PV solar panels peak output 650W, supply panels only, typically 4.5m2 total area</v>
      </c>
      <c r="D60" s="81" t="str">
        <f>'3. Material'!E42</f>
        <v>each</v>
      </c>
      <c r="E60" s="81">
        <f>'3. Material'!F42</f>
        <v>0</v>
      </c>
      <c r="F60" s="142">
        <f>'3. Material'!G42</f>
        <v>0</v>
      </c>
      <c r="G60" s="148">
        <f t="shared" si="1"/>
        <v>0</v>
      </c>
      <c r="H60" s="100">
        <v>1</v>
      </c>
      <c r="M60" s="58">
        <f>'3. Material'!H42</f>
        <v>0</v>
      </c>
    </row>
    <row r="61" spans="1:13" s="58" customFormat="1">
      <c r="A61" s="58">
        <v>51</v>
      </c>
      <c r="B61" s="81" t="str">
        <f>'3. Material'!C43</f>
        <v>Electricity</v>
      </c>
      <c r="C61" s="81" t="str">
        <f>'3. Material'!D43</f>
        <v>Typical average commercial tariff</v>
      </c>
      <c r="D61" s="81" t="str">
        <f>'3. Material'!E43</f>
        <v>kWhr</v>
      </c>
      <c r="E61" s="81">
        <f>'3. Material'!F43</f>
        <v>0</v>
      </c>
      <c r="F61" s="142">
        <f>'3. Material'!G43</f>
        <v>0</v>
      </c>
      <c r="G61" s="148">
        <f t="shared" si="1"/>
        <v>0</v>
      </c>
      <c r="H61" s="100">
        <v>1</v>
      </c>
      <c r="M61" s="58">
        <f>'3. Material'!H43</f>
        <v>0</v>
      </c>
    </row>
    <row r="62" spans="1:13" s="58" customFormat="1">
      <c r="A62" s="58">
        <v>52</v>
      </c>
      <c r="B62" s="81" t="s">
        <v>310</v>
      </c>
      <c r="C62" s="81" t="s">
        <v>313</v>
      </c>
      <c r="D62" s="81"/>
      <c r="E62" s="81"/>
      <c r="F62" s="142">
        <f>COUNTA('3. Material'!C46:H58)</f>
        <v>0</v>
      </c>
      <c r="G62" s="148">
        <f>F62</f>
        <v>0</v>
      </c>
    </row>
    <row r="63" spans="1:13" s="58" customFormat="1">
      <c r="A63" s="78" t="s">
        <v>314</v>
      </c>
      <c r="C63" s="81"/>
      <c r="D63" s="81"/>
      <c r="E63" s="81"/>
      <c r="F63" s="142"/>
      <c r="G63" s="148"/>
    </row>
    <row r="64" spans="1:13" s="58" customFormat="1">
      <c r="A64" s="58">
        <v>53</v>
      </c>
      <c r="B64" s="81" t="str">
        <f>'4. Plant'!C6</f>
        <v>Wheeled loader  and excavator</v>
      </c>
      <c r="C64" s="81" t="str">
        <f>'4. Plant'!D6</f>
        <v>1.0m3 loader capacity, 2.35m wide  shovel, 6.0m max. dig depth</v>
      </c>
      <c r="D64" s="81" t="str">
        <f>'4. Plant'!E6</f>
        <v>hour</v>
      </c>
      <c r="E64" s="81">
        <f>'4. Plant'!F6</f>
        <v>0</v>
      </c>
      <c r="F64" s="142">
        <f>'4. Plant'!G6</f>
        <v>0</v>
      </c>
      <c r="G64" s="148">
        <f>F64*H64</f>
        <v>0</v>
      </c>
      <c r="H64" s="100">
        <v>1</v>
      </c>
      <c r="M64" s="58">
        <f>'4. Plant'!H6</f>
        <v>0</v>
      </c>
    </row>
    <row r="65" spans="1:13" s="58" customFormat="1">
      <c r="A65" s="58">
        <v>54</v>
      </c>
      <c r="B65" s="81" t="str">
        <f>'4. Plant'!C7</f>
        <v>Tracked tractor</v>
      </c>
      <c r="C65" s="81" t="str">
        <f>'4. Plant'!D7</f>
        <v>Crawler dozer 159kW with ‘U’ blade</v>
      </c>
      <c r="D65" s="81" t="str">
        <f>'4. Plant'!E7</f>
        <v>hour</v>
      </c>
      <c r="E65" s="81">
        <f>'4. Plant'!F7</f>
        <v>0</v>
      </c>
      <c r="F65" s="142">
        <f>'4. Plant'!G7</f>
        <v>0</v>
      </c>
      <c r="G65" s="148">
        <f>F65*H65</f>
        <v>0</v>
      </c>
      <c r="H65" s="100">
        <v>1</v>
      </c>
      <c r="M65" s="58">
        <f>'4. Plant'!H7</f>
        <v>0</v>
      </c>
    </row>
    <row r="66" spans="1:13" s="58" customFormat="1">
      <c r="A66" s="58">
        <v>55</v>
      </c>
      <c r="B66" s="81" t="str">
        <f>'4. Plant'!C8</f>
        <v>Skid steer loader</v>
      </c>
      <c r="C66" s="81" t="str">
        <f>'4. Plant'!D8</f>
        <v>Tipping load, 2,000kg, travel speed, 11.1km/hr</v>
      </c>
      <c r="D66" s="81" t="str">
        <f>'4. Plant'!E8</f>
        <v>hour</v>
      </c>
      <c r="E66" s="81">
        <f>'4. Plant'!F8</f>
        <v>0</v>
      </c>
      <c r="F66" s="142">
        <f>'4. Plant'!G8</f>
        <v>0</v>
      </c>
      <c r="G66" s="148">
        <f>F66*H66</f>
        <v>0</v>
      </c>
      <c r="H66" s="100">
        <v>1</v>
      </c>
      <c r="M66" s="58">
        <f>'4. Plant'!H8</f>
        <v>0</v>
      </c>
    </row>
    <row r="67" spans="1:13" s="58" customFormat="1">
      <c r="A67" s="58">
        <v>56</v>
      </c>
      <c r="B67" s="81" t="str">
        <f>'4. Plant'!C9</f>
        <v>Tandem vibrating roller</v>
      </c>
      <c r="C67" s="81" t="str">
        <f>'4. Plant'!D9</f>
        <v>Self propelled 5 tonne double vibratory</v>
      </c>
      <c r="D67" s="81" t="str">
        <f>'4. Plant'!E9</f>
        <v>hour</v>
      </c>
      <c r="E67" s="81">
        <f>'4. Plant'!F9</f>
        <v>0</v>
      </c>
      <c r="F67" s="142">
        <f>'4. Plant'!G9</f>
        <v>0</v>
      </c>
      <c r="G67" s="148">
        <f>F67*H67</f>
        <v>0</v>
      </c>
      <c r="H67" s="100">
        <v>1</v>
      </c>
      <c r="M67" s="58">
        <f>'4. Plant'!H9</f>
        <v>0</v>
      </c>
    </row>
    <row r="68" spans="1:13" s="58" customFormat="1">
      <c r="A68" s="58">
        <v>57</v>
      </c>
      <c r="B68" s="81" t="str">
        <f>'4. Plant'!C10</f>
        <v>Compact track loader</v>
      </c>
      <c r="C68" s="81" t="str">
        <f>'4. Plant'!D10</f>
        <v>Rated operating capacity, 864kg, travel speed, 11.4km/hr</v>
      </c>
      <c r="D68" s="81" t="str">
        <f>'4. Plant'!E10</f>
        <v>hour</v>
      </c>
      <c r="E68" s="81">
        <f>'4. Plant'!F10</f>
        <v>0</v>
      </c>
      <c r="F68" s="142">
        <f>'4. Plant'!G10</f>
        <v>0</v>
      </c>
      <c r="G68" s="148">
        <f>F68*H68</f>
        <v>0</v>
      </c>
      <c r="H68" s="100">
        <v>1</v>
      </c>
      <c r="M68" s="58">
        <f>'4. Plant'!H10</f>
        <v>0</v>
      </c>
    </row>
    <row r="69" spans="1:13" s="58" customFormat="1">
      <c r="A69" s="58">
        <v>58</v>
      </c>
      <c r="B69" s="81" t="str">
        <f>'4. Plant'!C12</f>
        <v>Is there an established construction equipment hire industry in your country?</v>
      </c>
      <c r="C69" s="81"/>
      <c r="D69" s="81"/>
      <c r="E69" s="81"/>
      <c r="F69" s="142">
        <f>'4. Plant'!F12</f>
        <v>0</v>
      </c>
      <c r="G69" s="148">
        <f t="shared" ref="G69:G74" si="2">F69</f>
        <v>0</v>
      </c>
    </row>
    <row r="70" spans="1:13" s="58" customFormat="1">
      <c r="A70" s="58">
        <v>59</v>
      </c>
      <c r="B70" s="81" t="str">
        <f>'4. Plant'!C13</f>
        <v>If not can equipment be hired?</v>
      </c>
      <c r="C70" s="81"/>
      <c r="D70" s="81"/>
      <c r="E70" s="81"/>
      <c r="F70" s="142">
        <f>'4. Plant'!F13</f>
        <v>0</v>
      </c>
      <c r="G70" s="148">
        <f t="shared" si="2"/>
        <v>0</v>
      </c>
    </row>
    <row r="71" spans="1:13" s="58" customFormat="1">
      <c r="A71" s="58">
        <v>60</v>
      </c>
      <c r="B71" s="81" t="str">
        <f>'4. Plant'!C14</f>
        <v xml:space="preserve"> if Yes, who from?</v>
      </c>
      <c r="C71" s="81"/>
      <c r="D71" s="81"/>
      <c r="E71" s="81"/>
      <c r="F71" s="142">
        <f>'4. Plant'!D14</f>
        <v>0</v>
      </c>
      <c r="G71" s="148">
        <f t="shared" si="2"/>
        <v>0</v>
      </c>
    </row>
    <row r="72" spans="1:13" s="58" customFormat="1">
      <c r="A72" s="58">
        <v>61</v>
      </c>
      <c r="B72" s="81" t="str">
        <f>'4. Plant'!C15</f>
        <v>Is equipment always hired with an operator?</v>
      </c>
      <c r="C72" s="81"/>
      <c r="D72" s="81"/>
      <c r="E72" s="81"/>
      <c r="F72" s="142">
        <f>'4. Plant'!F15</f>
        <v>0</v>
      </c>
      <c r="G72" s="148">
        <f t="shared" si="2"/>
        <v>0</v>
      </c>
    </row>
    <row r="73" spans="1:13" s="58" customFormat="1">
      <c r="A73" s="58">
        <v>62</v>
      </c>
      <c r="B73" s="81" t="str">
        <f>'4. Plant'!C16</f>
        <v>Is the cost of an operator included in the hire rates you have quoted?</v>
      </c>
      <c r="C73" s="81"/>
      <c r="D73" s="81"/>
      <c r="E73" s="81"/>
      <c r="F73" s="142">
        <f>'4. Plant'!F16</f>
        <v>0</v>
      </c>
      <c r="G73" s="148">
        <f t="shared" si="2"/>
        <v>0</v>
      </c>
    </row>
    <row r="74" spans="1:13" s="58" customFormat="1">
      <c r="A74" s="58">
        <v>63</v>
      </c>
      <c r="B74" s="81" t="str">
        <f>'4. Plant'!C18</f>
        <v>Please provide any other useful comments on the local construction equipment market:</v>
      </c>
      <c r="C74" s="81" t="s">
        <v>316</v>
      </c>
      <c r="D74" s="81"/>
      <c r="E74" s="81"/>
      <c r="F74" s="142">
        <f>COUNTA('4. Plant'!C19:H27)</f>
        <v>0</v>
      </c>
      <c r="G74" s="148">
        <f t="shared" si="2"/>
        <v>0</v>
      </c>
    </row>
    <row r="75" spans="1:13" s="58" customFormat="1">
      <c r="A75" s="4" t="s">
        <v>152</v>
      </c>
      <c r="B75" s="81"/>
      <c r="C75" s="81"/>
      <c r="D75" s="81"/>
      <c r="E75" s="81"/>
      <c r="F75" s="142"/>
      <c r="G75" s="148"/>
    </row>
    <row r="76" spans="1:13" s="129" customFormat="1" ht="31.5">
      <c r="A76" s="127"/>
      <c r="B76" s="128"/>
      <c r="C76" s="128" t="s">
        <v>56</v>
      </c>
      <c r="D76" s="128" t="s">
        <v>57</v>
      </c>
      <c r="E76" s="128" t="s">
        <v>156</v>
      </c>
      <c r="F76" s="143" t="s">
        <v>58</v>
      </c>
      <c r="G76" s="149" t="s">
        <v>232</v>
      </c>
      <c r="H76" s="74" t="s">
        <v>227</v>
      </c>
      <c r="I76" s="76" t="s">
        <v>228</v>
      </c>
      <c r="J76" s="77"/>
      <c r="K76" s="77"/>
      <c r="L76" s="75"/>
      <c r="M76" s="74" t="s">
        <v>229</v>
      </c>
    </row>
    <row r="77" spans="1:13" s="58" customFormat="1">
      <c r="A77" s="58">
        <v>64</v>
      </c>
      <c r="B77" s="81" t="str">
        <f>'5. Labour'!C10</f>
        <v>General (unskilled) labourers [1]</v>
      </c>
      <c r="C77" s="81" t="str">
        <f>'5. Labour'!D10</f>
        <v>Hour</v>
      </c>
      <c r="D77" s="81">
        <f>'5. Labour'!E10</f>
        <v>0</v>
      </c>
      <c r="E77" s="81">
        <f>'5. Labour'!F10</f>
        <v>0</v>
      </c>
      <c r="F77" s="142">
        <f>'5. Labour'!G10</f>
        <v>0</v>
      </c>
      <c r="G77" s="148">
        <f t="shared" ref="G77:G83" si="3">F77*H77</f>
        <v>0</v>
      </c>
      <c r="H77" s="100">
        <v>1</v>
      </c>
      <c r="M77" s="81">
        <f>'5. Labour'!H10</f>
        <v>0</v>
      </c>
    </row>
    <row r="78" spans="1:13" s="58" customFormat="1">
      <c r="A78" s="58">
        <v>65</v>
      </c>
      <c r="B78" s="81" t="str">
        <f>'5. Labour'!C11</f>
        <v>Bricklayer [2]</v>
      </c>
      <c r="C78" s="81" t="str">
        <f>'5. Labour'!D11</f>
        <v>Hour</v>
      </c>
      <c r="D78" s="81">
        <f>'5. Labour'!E11</f>
        <v>0</v>
      </c>
      <c r="E78" s="81">
        <f>'5. Labour'!F11</f>
        <v>0</v>
      </c>
      <c r="F78" s="142">
        <f>'5. Labour'!G11</f>
        <v>0</v>
      </c>
      <c r="G78" s="148">
        <f t="shared" si="3"/>
        <v>0</v>
      </c>
      <c r="H78" s="100">
        <v>1</v>
      </c>
      <c r="M78" s="81">
        <f>'5. Labour'!H11</f>
        <v>0</v>
      </c>
    </row>
    <row r="79" spans="1:13" s="58" customFormat="1">
      <c r="A79" s="58">
        <v>66</v>
      </c>
      <c r="B79" s="81" t="str">
        <f>'5. Labour'!C12</f>
        <v>Plumber [2]</v>
      </c>
      <c r="C79" s="81" t="str">
        <f>'5. Labour'!D12</f>
        <v>Hour</v>
      </c>
      <c r="D79" s="81">
        <f>'5. Labour'!E12</f>
        <v>0</v>
      </c>
      <c r="E79" s="81">
        <f>'5. Labour'!F12</f>
        <v>0</v>
      </c>
      <c r="F79" s="142">
        <f>'5. Labour'!G12</f>
        <v>0</v>
      </c>
      <c r="G79" s="148">
        <f t="shared" si="3"/>
        <v>0</v>
      </c>
      <c r="H79" s="100">
        <v>1</v>
      </c>
      <c r="M79" s="81">
        <f>'5. Labour'!H12</f>
        <v>0</v>
      </c>
    </row>
    <row r="80" spans="1:13" s="58" customFormat="1">
      <c r="A80" s="58">
        <v>67</v>
      </c>
      <c r="B80" s="81" t="str">
        <f>'5. Labour'!C13</f>
        <v>Carpenter [2]</v>
      </c>
      <c r="C80" s="81" t="str">
        <f>'5. Labour'!D13</f>
        <v>Hour</v>
      </c>
      <c r="D80" s="81">
        <f>'5. Labour'!E13</f>
        <v>0</v>
      </c>
      <c r="E80" s="81">
        <f>'5. Labour'!F13</f>
        <v>0</v>
      </c>
      <c r="F80" s="142">
        <f>'5. Labour'!G13</f>
        <v>0</v>
      </c>
      <c r="G80" s="148">
        <f t="shared" si="3"/>
        <v>0</v>
      </c>
      <c r="H80" s="100">
        <v>1</v>
      </c>
      <c r="M80" s="81">
        <f>'5. Labour'!H13</f>
        <v>0</v>
      </c>
    </row>
    <row r="81" spans="1:13" s="58" customFormat="1">
      <c r="A81" s="58">
        <v>68</v>
      </c>
      <c r="B81" s="81" t="str">
        <f>'5. Labour'!C14</f>
        <v>Structural steel worker [2]</v>
      </c>
      <c r="C81" s="81" t="str">
        <f>'5. Labour'!D14</f>
        <v>Hour</v>
      </c>
      <c r="D81" s="81">
        <f>'5. Labour'!E14</f>
        <v>0</v>
      </c>
      <c r="E81" s="81">
        <f>'5. Labour'!F14</f>
        <v>0</v>
      </c>
      <c r="F81" s="142">
        <f>'5. Labour'!G14</f>
        <v>0</v>
      </c>
      <c r="G81" s="148">
        <f t="shared" si="3"/>
        <v>0</v>
      </c>
      <c r="H81" s="100">
        <v>1</v>
      </c>
      <c r="M81" s="81">
        <f>'5. Labour'!H14</f>
        <v>0</v>
      </c>
    </row>
    <row r="82" spans="1:13" s="58" customFormat="1">
      <c r="A82" s="58">
        <v>69</v>
      </c>
      <c r="B82" s="81" t="str">
        <f>'5. Labour'!C15</f>
        <v>Electrician [2]</v>
      </c>
      <c r="C82" s="81" t="str">
        <f>'5. Labour'!D15</f>
        <v>Hour</v>
      </c>
      <c r="D82" s="81">
        <f>'5. Labour'!E15</f>
        <v>0</v>
      </c>
      <c r="E82" s="81">
        <f>'5. Labour'!F15</f>
        <v>0</v>
      </c>
      <c r="F82" s="142">
        <f>'5. Labour'!G15</f>
        <v>0</v>
      </c>
      <c r="G82" s="148">
        <f t="shared" si="3"/>
        <v>0</v>
      </c>
      <c r="H82" s="100">
        <v>1</v>
      </c>
      <c r="M82" s="81">
        <f>'5. Labour'!H15</f>
        <v>0</v>
      </c>
    </row>
    <row r="83" spans="1:13" s="58" customFormat="1">
      <c r="A83" s="58">
        <v>70</v>
      </c>
      <c r="B83" s="81" t="str">
        <f>'5. Labour'!C16</f>
        <v>Machine (equipment) operator [2]</v>
      </c>
      <c r="C83" s="81" t="str">
        <f>'5. Labour'!D16</f>
        <v>Hour</v>
      </c>
      <c r="D83" s="81">
        <f>'5. Labour'!E16</f>
        <v>0</v>
      </c>
      <c r="E83" s="81">
        <f>'5. Labour'!F16</f>
        <v>0</v>
      </c>
      <c r="F83" s="142">
        <f>'5. Labour'!G16</f>
        <v>0</v>
      </c>
      <c r="G83" s="148">
        <f t="shared" si="3"/>
        <v>0</v>
      </c>
      <c r="H83" s="100">
        <v>1</v>
      </c>
      <c r="M83" s="81">
        <f>'5. Labour'!H16</f>
        <v>0</v>
      </c>
    </row>
    <row r="84" spans="1:13" s="58" customFormat="1">
      <c r="A84" s="58">
        <v>71</v>
      </c>
      <c r="B84" s="87" t="str">
        <f>'5. Labour'!C24</f>
        <v xml:space="preserve">To help us ensure comparibility with rates from other countries please confirm that the above rates are :- </v>
      </c>
      <c r="C84" s="87" t="str">
        <f>'5. Labour'!C25</f>
        <v>Gross i.e. the cost of labour to the contractor as described above or Nett i.e. the rates paid to workers</v>
      </c>
      <c r="F84" s="88">
        <f>'5. Labour'!I25</f>
        <v>0</v>
      </c>
      <c r="G84" s="148">
        <f>F84</f>
        <v>0</v>
      </c>
    </row>
    <row r="85" spans="1:13" s="58" customFormat="1">
      <c r="A85" s="58">
        <v>72</v>
      </c>
      <c r="B85" s="87" t="str">
        <f>'5. Labour'!C26</f>
        <v>Please indicate the overall percentage addition for Gross labour costs against Nett labour rates</v>
      </c>
      <c r="C85" s="87"/>
      <c r="F85" s="144">
        <f>'5. Labour'!I26</f>
        <v>0</v>
      </c>
      <c r="G85" s="148">
        <f>F85</f>
        <v>0</v>
      </c>
    </row>
    <row r="86" spans="1:13" s="58" customFormat="1">
      <c r="A86" s="58">
        <v>73</v>
      </c>
      <c r="B86" s="87" t="str">
        <f>'5. Labour'!C28</f>
        <v>Please provide any other useful comments on the local construction labour market:</v>
      </c>
      <c r="C86" s="81" t="s">
        <v>316</v>
      </c>
      <c r="F86" s="88">
        <f>COUNTA('5. Labour'!C29:J35)</f>
        <v>0</v>
      </c>
      <c r="G86" s="148">
        <f>F86</f>
        <v>0</v>
      </c>
    </row>
    <row r="87" spans="1:13" s="58" customFormat="1">
      <c r="A87" s="4" t="s">
        <v>299</v>
      </c>
      <c r="B87" s="87"/>
      <c r="C87" s="81"/>
      <c r="F87" s="88"/>
      <c r="G87" s="148"/>
    </row>
    <row r="88" spans="1:13" s="58" customFormat="1">
      <c r="A88" s="58">
        <v>74</v>
      </c>
      <c r="B88" s="87" t="str">
        <f>'6. Project prices'!C10</f>
        <v xml:space="preserve">Single storey average quality detached house masonry (brick or block) or timber frame </v>
      </c>
      <c r="C88" s="87" t="str">
        <f>'6. Project prices'!D10</f>
        <v>m 2 floor area</v>
      </c>
      <c r="D88" s="87">
        <f>'6. Project prices'!E10</f>
        <v>0</v>
      </c>
      <c r="F88" s="145">
        <f>'6. Project prices'!F10</f>
        <v>0</v>
      </c>
      <c r="G88" s="148">
        <f t="shared" ref="G88:G98" si="4">F88*H88</f>
        <v>0</v>
      </c>
      <c r="H88" s="100">
        <v>1</v>
      </c>
      <c r="M88" s="87">
        <f>'6. Project prices'!G10</f>
        <v>0</v>
      </c>
    </row>
    <row r="89" spans="1:13" s="58" customFormat="1">
      <c r="A89" s="58">
        <v>75</v>
      </c>
      <c r="B89" s="87" t="str">
        <f>'6. Project prices'!C11</f>
        <v>Two storey attached house, mass market, centre unit in terrace/ row of four units, otherwise as above</v>
      </c>
      <c r="C89" s="87" t="str">
        <f>'6. Project prices'!D11</f>
        <v>m 2 floor area</v>
      </c>
      <c r="D89" s="87">
        <f>'6. Project prices'!E11</f>
        <v>0</v>
      </c>
      <c r="F89" s="145">
        <f>'6. Project prices'!F11</f>
        <v>0</v>
      </c>
      <c r="G89" s="148">
        <f t="shared" si="4"/>
        <v>0</v>
      </c>
      <c r="H89" s="100">
        <v>1</v>
      </c>
      <c r="M89" s="87">
        <f>'6. Project prices'!G11</f>
        <v>0</v>
      </c>
    </row>
    <row r="90" spans="1:13" s="58" customFormat="1">
      <c r="A90" s="58">
        <v>76</v>
      </c>
      <c r="B90" s="87" t="str">
        <f>'6. Project prices'!C12</f>
        <v>Low rise apartment, mass market, concrete frame, brick or block infill, walk-up</v>
      </c>
      <c r="C90" s="87" t="str">
        <f>'6. Project prices'!D12</f>
        <v>m 2 floor area</v>
      </c>
      <c r="D90" s="87">
        <f>'6. Project prices'!E12</f>
        <v>0</v>
      </c>
      <c r="F90" s="145">
        <f>'6. Project prices'!F12</f>
        <v>0</v>
      </c>
      <c r="G90" s="148">
        <f t="shared" si="4"/>
        <v>0</v>
      </c>
      <c r="H90" s="100">
        <v>1</v>
      </c>
      <c r="M90" s="87">
        <f>'6. Project prices'!G12</f>
        <v>0</v>
      </c>
    </row>
    <row r="91" spans="1:13" s="58" customFormat="1">
      <c r="A91" s="58">
        <v>77</v>
      </c>
      <c r="B91" s="87" t="str">
        <f>'6. Project prices'!C13</f>
        <v>High rise apartment, average quality, concrete frame, brick or block infill</v>
      </c>
      <c r="C91" s="87" t="str">
        <f>'6. Project prices'!D13</f>
        <v>m 2 floor area</v>
      </c>
      <c r="D91" s="87">
        <f>'6. Project prices'!E13</f>
        <v>0</v>
      </c>
      <c r="F91" s="145">
        <f>'6. Project prices'!F13</f>
        <v>0</v>
      </c>
      <c r="G91" s="148">
        <f t="shared" si="4"/>
        <v>0</v>
      </c>
      <c r="H91" s="100">
        <v>1</v>
      </c>
      <c r="M91" s="87">
        <f>'6. Project prices'!G13</f>
        <v>0</v>
      </c>
    </row>
    <row r="92" spans="1:13" s="58" customFormat="1">
      <c r="A92" s="58">
        <v>78</v>
      </c>
      <c r="B92" s="87" t="str">
        <f>'6. Project prices'!C15</f>
        <v>High rise office/ administrative building, +20 storey, medium quality, air conditioned, concrete frame</v>
      </c>
      <c r="C92" s="87" t="str">
        <f>'6. Project prices'!D15</f>
        <v>m 2 floor area</v>
      </c>
      <c r="D92" s="87">
        <f>'6. Project prices'!E15</f>
        <v>0</v>
      </c>
      <c r="F92" s="145">
        <f>'6. Project prices'!F15</f>
        <v>0</v>
      </c>
      <c r="G92" s="148">
        <f t="shared" si="4"/>
        <v>0</v>
      </c>
      <c r="H92" s="100">
        <v>1</v>
      </c>
      <c r="M92" s="87">
        <f>'6. Project prices'!G15</f>
        <v>0</v>
      </c>
    </row>
    <row r="93" spans="1:13" s="58" customFormat="1">
      <c r="A93" s="58">
        <v>79</v>
      </c>
      <c r="B93" s="87" t="str">
        <f>'6. Project prices'!C16</f>
        <v>Medium rise office/ administrative building, +10 storey, medium quality, air conditioned, concrete frame</v>
      </c>
      <c r="C93" s="87" t="str">
        <f>'6. Project prices'!D16</f>
        <v>m 2 floor area</v>
      </c>
      <c r="D93" s="87">
        <f>'6. Project prices'!E16</f>
        <v>0</v>
      </c>
      <c r="F93" s="145">
        <f>'6. Project prices'!F16</f>
        <v>0</v>
      </c>
      <c r="G93" s="148">
        <f t="shared" si="4"/>
        <v>0</v>
      </c>
      <c r="H93" s="100">
        <v>1</v>
      </c>
      <c r="M93" s="87">
        <f>'6. Project prices'!G16</f>
        <v>0</v>
      </c>
    </row>
    <row r="94" spans="1:13" s="58" customFormat="1">
      <c r="A94" s="58">
        <v>80</v>
      </c>
      <c r="B94" s="87" t="str">
        <f>'6. Project prices'!C17</f>
        <v>Primary school one or two storey, approx. 12 classrooms</v>
      </c>
      <c r="C94" s="87" t="str">
        <f>'6. Project prices'!D17</f>
        <v>m 2 floor area</v>
      </c>
      <c r="D94" s="87">
        <f>'6. Project prices'!E17</f>
        <v>0</v>
      </c>
      <c r="F94" s="145">
        <f>'6. Project prices'!F17</f>
        <v>0</v>
      </c>
      <c r="G94" s="148">
        <f t="shared" si="4"/>
        <v>0</v>
      </c>
      <c r="H94" s="100">
        <v>1</v>
      </c>
      <c r="M94" s="87">
        <f>'6. Project prices'!G17</f>
        <v>0</v>
      </c>
    </row>
    <row r="95" spans="1:13" s="58" customFormat="1">
      <c r="A95" s="58">
        <v>81</v>
      </c>
      <c r="B95" s="87" t="str">
        <f>'6. Project prices'!C18</f>
        <v>Factory/ warehouse building, single storey, steel frame and coated steel cladding and roofing</v>
      </c>
      <c r="C95" s="87" t="str">
        <f>'6. Project prices'!D18</f>
        <v>m 2 floor area</v>
      </c>
      <c r="D95" s="87">
        <f>'6. Project prices'!E18</f>
        <v>0</v>
      </c>
      <c r="F95" s="145">
        <f>'6. Project prices'!F18</f>
        <v>0</v>
      </c>
      <c r="G95" s="148">
        <f t="shared" si="4"/>
        <v>0</v>
      </c>
      <c r="H95" s="100">
        <v>1</v>
      </c>
      <c r="M95" s="87">
        <f>'6. Project prices'!G18</f>
        <v>0</v>
      </c>
    </row>
    <row r="96" spans="1:13" s="58" customFormat="1">
      <c r="A96" s="58">
        <v>82</v>
      </c>
      <c r="B96" s="87" t="str">
        <f>'6. Project prices'!C20</f>
        <v>Highway (not motorway) with tarmac surface on level good ground</v>
      </c>
      <c r="C96" s="87" t="str">
        <f>'6. Project prices'!D20</f>
        <v>m2</v>
      </c>
      <c r="D96" s="87">
        <f>'6. Project prices'!E20</f>
        <v>0</v>
      </c>
      <c r="F96" s="145">
        <f>'6. Project prices'!F20</f>
        <v>0</v>
      </c>
      <c r="G96" s="148">
        <f t="shared" si="4"/>
        <v>0</v>
      </c>
      <c r="H96" s="100">
        <v>1</v>
      </c>
      <c r="M96" s="87">
        <f>'6. Project prices'!G20</f>
        <v>0</v>
      </c>
    </row>
    <row r="97" spans="1:13" s="58" customFormat="1">
      <c r="A97" s="58">
        <v>83</v>
      </c>
      <c r="B97" s="87" t="str">
        <f>'6. Project prices'!C21</f>
        <v>Length of concrete sewer pipes, 0.5m diameter, average 2 m depth</v>
      </c>
      <c r="C97" s="87" t="str">
        <f>'6. Project prices'!D21</f>
        <v>m length</v>
      </c>
      <c r="D97" s="87">
        <f>'6. Project prices'!E21</f>
        <v>0</v>
      </c>
      <c r="F97" s="145">
        <f>'6. Project prices'!F21</f>
        <v>0</v>
      </c>
      <c r="G97" s="148">
        <f t="shared" si="4"/>
        <v>0</v>
      </c>
      <c r="H97" s="100">
        <v>1</v>
      </c>
      <c r="M97" s="87">
        <f>'6. Project prices'!G21</f>
        <v>0</v>
      </c>
    </row>
    <row r="98" spans="1:13" s="58" customFormat="1">
      <c r="A98" s="58">
        <v>84</v>
      </c>
      <c r="B98" s="87" t="str">
        <f>'6. Project prices'!C22</f>
        <v>Length of concrete sewer pipes, 1m diameter, average 3 m depth</v>
      </c>
      <c r="C98" s="87" t="str">
        <f>'6. Project prices'!D22</f>
        <v>m length</v>
      </c>
      <c r="D98" s="87">
        <f>'6. Project prices'!E22</f>
        <v>0</v>
      </c>
      <c r="F98" s="145">
        <f>'6. Project prices'!F22</f>
        <v>0</v>
      </c>
      <c r="G98" s="148">
        <f t="shared" si="4"/>
        <v>0</v>
      </c>
      <c r="H98" s="100">
        <v>1</v>
      </c>
      <c r="M98" s="87">
        <f>'6. Project prices'!G22</f>
        <v>0</v>
      </c>
    </row>
    <row r="99" spans="1:13" s="58" customFormat="1">
      <c r="A99" s="58">
        <v>85</v>
      </c>
      <c r="B99" s="87" t="str">
        <f>'6. Project prices'!C24</f>
        <v>In the space below please provide notes on measurement of floor area, for example: is floor area measured over or within external walls; does it include or exclude</v>
      </c>
      <c r="C99" s="81" t="s">
        <v>316</v>
      </c>
      <c r="F99" s="88">
        <f>COUNTA('6. Project prices'!C28:G56)</f>
        <v>0</v>
      </c>
      <c r="G99" s="148">
        <f>F99</f>
        <v>0</v>
      </c>
    </row>
    <row r="100" spans="1:13" s="58" customFormat="1">
      <c r="A100" s="65" t="s">
        <v>286</v>
      </c>
      <c r="B100" s="87"/>
      <c r="C100" s="81"/>
      <c r="F100" s="88"/>
      <c r="G100" s="148"/>
    </row>
    <row r="101" spans="1:13" s="58" customFormat="1">
      <c r="A101" s="65" t="s">
        <v>191</v>
      </c>
      <c r="B101" s="87"/>
      <c r="C101" s="81"/>
      <c r="F101" s="88"/>
      <c r="G101" s="148"/>
    </row>
    <row r="102" spans="1:13" s="58" customFormat="1">
      <c r="A102" s="58">
        <v>86</v>
      </c>
      <c r="B102" s="87" t="str">
        <f>'7. Support'!C10</f>
        <v>Construction materials and products</v>
      </c>
      <c r="C102" s="87" t="str">
        <f>'7. Support'!E9</f>
        <v>Residential buildings</v>
      </c>
      <c r="F102" s="88">
        <f>'7. Support'!E10</f>
        <v>0</v>
      </c>
      <c r="G102" s="150">
        <f>F102</f>
        <v>0</v>
      </c>
    </row>
    <row r="103" spans="1:13" s="58" customFormat="1">
      <c r="A103" s="58">
        <v>87</v>
      </c>
      <c r="B103" s="87" t="str">
        <f>'7. Support'!C11</f>
        <v>Construction equipment</v>
      </c>
      <c r="F103" s="88">
        <f>'7. Support'!E11</f>
        <v>0</v>
      </c>
      <c r="G103" s="150">
        <f t="shared" ref="G103:G112" si="5">F103</f>
        <v>0</v>
      </c>
    </row>
    <row r="104" spans="1:13" s="58" customFormat="1">
      <c r="A104" s="58">
        <v>88</v>
      </c>
      <c r="B104" s="87" t="str">
        <f>'7. Support'!C12</f>
        <v>Construction site labour</v>
      </c>
      <c r="F104" s="88">
        <f>'7. Support'!E12</f>
        <v>0</v>
      </c>
      <c r="G104" s="150">
        <f t="shared" si="5"/>
        <v>0</v>
      </c>
    </row>
    <row r="105" spans="1:13" s="58" customFormat="1">
      <c r="B105" s="87" t="s">
        <v>317</v>
      </c>
      <c r="C105" s="87"/>
      <c r="F105" s="88">
        <f>SUM(F102:F104)</f>
        <v>0</v>
      </c>
      <c r="G105" s="150">
        <f>SUM(G102:G104)</f>
        <v>0</v>
      </c>
    </row>
    <row r="106" spans="1:13" s="58" customFormat="1">
      <c r="A106" s="58">
        <v>86</v>
      </c>
      <c r="B106" s="87" t="str">
        <f>B102</f>
        <v>Construction materials and products</v>
      </c>
      <c r="C106" s="87" t="str">
        <f>'7. Support'!F9</f>
        <v>Non-residential buildings</v>
      </c>
      <c r="F106" s="88">
        <f>'7. Support'!F10</f>
        <v>0</v>
      </c>
      <c r="G106" s="150">
        <f t="shared" si="5"/>
        <v>0</v>
      </c>
    </row>
    <row r="107" spans="1:13" s="58" customFormat="1">
      <c r="A107" s="58">
        <v>87</v>
      </c>
      <c r="B107" s="87" t="str">
        <f t="shared" ref="B107:B113" si="6">B103</f>
        <v>Construction equipment</v>
      </c>
      <c r="F107" s="88">
        <f>'7. Support'!F11</f>
        <v>0</v>
      </c>
      <c r="G107" s="150">
        <f t="shared" si="5"/>
        <v>0</v>
      </c>
    </row>
    <row r="108" spans="1:13" s="58" customFormat="1">
      <c r="A108" s="58">
        <v>88</v>
      </c>
      <c r="B108" s="87" t="str">
        <f t="shared" si="6"/>
        <v>Construction site labour</v>
      </c>
      <c r="C108" s="87"/>
      <c r="F108" s="88">
        <f>'7. Support'!F12</f>
        <v>0</v>
      </c>
      <c r="G108" s="150">
        <f t="shared" si="5"/>
        <v>0</v>
      </c>
    </row>
    <row r="109" spans="1:13" s="58" customFormat="1">
      <c r="B109" s="87" t="str">
        <f t="shared" si="6"/>
        <v>Total</v>
      </c>
      <c r="C109" s="87"/>
      <c r="F109" s="88">
        <f>SUM(F106:F108)</f>
        <v>0</v>
      </c>
      <c r="G109" s="150">
        <f>SUM(G106:G108)</f>
        <v>0</v>
      </c>
    </row>
    <row r="110" spans="1:13" s="58" customFormat="1">
      <c r="A110" s="58">
        <v>86</v>
      </c>
      <c r="B110" s="87" t="str">
        <f t="shared" si="6"/>
        <v>Construction materials and products</v>
      </c>
      <c r="C110" s="87" t="str">
        <f>'7. Support'!G9</f>
        <v>Civil engineering works</v>
      </c>
      <c r="F110" s="88">
        <f>'7. Support'!G10</f>
        <v>0</v>
      </c>
      <c r="G110" s="150">
        <f t="shared" si="5"/>
        <v>0</v>
      </c>
    </row>
    <row r="111" spans="1:13" s="58" customFormat="1">
      <c r="A111" s="58">
        <v>87</v>
      </c>
      <c r="B111" s="87" t="str">
        <f t="shared" si="6"/>
        <v>Construction equipment</v>
      </c>
      <c r="C111" s="87"/>
      <c r="F111" s="88">
        <f>'7. Support'!G11</f>
        <v>0</v>
      </c>
      <c r="G111" s="150">
        <f t="shared" si="5"/>
        <v>0</v>
      </c>
    </row>
    <row r="112" spans="1:13" s="58" customFormat="1">
      <c r="A112" s="58">
        <v>88</v>
      </c>
      <c r="B112" s="87" t="str">
        <f t="shared" si="6"/>
        <v>Construction site labour</v>
      </c>
      <c r="C112" s="87"/>
      <c r="F112" s="88">
        <f>'7. Support'!G12</f>
        <v>0</v>
      </c>
      <c r="G112" s="150">
        <f t="shared" si="5"/>
        <v>0</v>
      </c>
    </row>
    <row r="113" spans="1:7" s="58" customFormat="1">
      <c r="B113" s="87" t="str">
        <f t="shared" si="6"/>
        <v>Total</v>
      </c>
      <c r="C113" s="87"/>
      <c r="F113" s="88">
        <f>SUM(F110:F112)</f>
        <v>0</v>
      </c>
      <c r="G113" s="150">
        <f>SUM(G110:G112)</f>
        <v>0</v>
      </c>
    </row>
    <row r="114" spans="1:7" s="58" customFormat="1">
      <c r="A114" s="65" t="s">
        <v>287</v>
      </c>
      <c r="B114" s="87"/>
      <c r="C114" s="87"/>
      <c r="F114" s="88"/>
      <c r="G114" s="150"/>
    </row>
    <row r="115" spans="1:7" s="58" customFormat="1">
      <c r="A115" s="58">
        <v>89</v>
      </c>
      <c r="B115" s="87" t="str">
        <f>'7. Support'!C19</f>
        <v>Total mark-up of which:</v>
      </c>
      <c r="C115" s="87" t="s">
        <v>179</v>
      </c>
      <c r="F115" s="88">
        <f>'7. Support'!E19</f>
        <v>0</v>
      </c>
      <c r="G115" s="150">
        <f>SUM(G116:G119)</f>
        <v>0</v>
      </c>
    </row>
    <row r="116" spans="1:7" s="58" customFormat="1">
      <c r="A116" s="58">
        <v>90</v>
      </c>
      <c r="B116" s="87" t="str">
        <f>'7. Support'!D20</f>
        <v>General site costs and temporary works</v>
      </c>
      <c r="F116" s="88">
        <f>'7. Support'!E20</f>
        <v>0</v>
      </c>
      <c r="G116" s="150">
        <f t="shared" ref="G116:G129" si="7">F116</f>
        <v>0</v>
      </c>
    </row>
    <row r="117" spans="1:7" s="58" customFormat="1">
      <c r="A117" s="58">
        <v>91</v>
      </c>
      <c r="B117" s="87" t="str">
        <f>'7. Support'!D21</f>
        <v>Head office overheads</v>
      </c>
      <c r="F117" s="88">
        <f>'7. Support'!E21</f>
        <v>0</v>
      </c>
      <c r="G117" s="150">
        <f t="shared" si="7"/>
        <v>0</v>
      </c>
    </row>
    <row r="118" spans="1:7" s="58" customFormat="1">
      <c r="A118" s="58">
        <v>92</v>
      </c>
      <c r="B118" s="87" t="str">
        <f>'7. Support'!D22</f>
        <v>Profit</v>
      </c>
      <c r="C118" s="87"/>
      <c r="F118" s="88">
        <f>'7. Support'!E22</f>
        <v>0</v>
      </c>
      <c r="G118" s="150">
        <f t="shared" si="7"/>
        <v>0</v>
      </c>
    </row>
    <row r="119" spans="1:7" s="58" customFormat="1">
      <c r="A119" s="58">
        <v>93</v>
      </c>
      <c r="B119" s="87" t="str">
        <f>'7. Support'!D23</f>
        <v>Other costs (please specify)</v>
      </c>
      <c r="F119" s="144">
        <f>SUM('7. Support'!E23:E25)</f>
        <v>0</v>
      </c>
      <c r="G119" s="150">
        <f t="shared" si="7"/>
        <v>0</v>
      </c>
    </row>
    <row r="120" spans="1:7" s="58" customFormat="1">
      <c r="A120" s="58">
        <v>89</v>
      </c>
      <c r="B120" s="87" t="str">
        <f>B115</f>
        <v>Total mark-up of which:</v>
      </c>
      <c r="C120" s="87" t="s">
        <v>184</v>
      </c>
      <c r="F120" s="88">
        <f>'7. Support'!F19</f>
        <v>0</v>
      </c>
      <c r="G120" s="150">
        <f>SUM(G121:G124)</f>
        <v>0</v>
      </c>
    </row>
    <row r="121" spans="1:7" s="58" customFormat="1">
      <c r="A121" s="58">
        <v>90</v>
      </c>
      <c r="B121" s="87" t="str">
        <f t="shared" ref="B121:B129" si="8">B116</f>
        <v>General site costs and temporary works</v>
      </c>
      <c r="C121" s="87"/>
      <c r="F121" s="88">
        <f>'7. Support'!F20</f>
        <v>0</v>
      </c>
      <c r="G121" s="150">
        <f t="shared" si="7"/>
        <v>0</v>
      </c>
    </row>
    <row r="122" spans="1:7" s="58" customFormat="1">
      <c r="A122" s="58">
        <v>91</v>
      </c>
      <c r="B122" s="87" t="str">
        <f t="shared" si="8"/>
        <v>Head office overheads</v>
      </c>
      <c r="C122" s="87"/>
      <c r="F122" s="88">
        <f>'7. Support'!F21</f>
        <v>0</v>
      </c>
      <c r="G122" s="150">
        <f t="shared" si="7"/>
        <v>0</v>
      </c>
    </row>
    <row r="123" spans="1:7" s="58" customFormat="1">
      <c r="A123" s="58">
        <v>92</v>
      </c>
      <c r="B123" s="87" t="str">
        <f t="shared" si="8"/>
        <v>Profit</v>
      </c>
      <c r="F123" s="88">
        <f>'7. Support'!F22</f>
        <v>0</v>
      </c>
      <c r="G123" s="150">
        <f t="shared" si="7"/>
        <v>0</v>
      </c>
    </row>
    <row r="124" spans="1:7" s="58" customFormat="1">
      <c r="A124" s="58">
        <v>93</v>
      </c>
      <c r="B124" s="87" t="str">
        <f t="shared" si="8"/>
        <v>Other costs (please specify)</v>
      </c>
      <c r="C124" s="87"/>
      <c r="F124" s="144">
        <f>SUM('7. Support'!F23:F25)</f>
        <v>0</v>
      </c>
      <c r="G124" s="150">
        <f t="shared" si="7"/>
        <v>0</v>
      </c>
    </row>
    <row r="125" spans="1:7" s="58" customFormat="1">
      <c r="A125" s="58">
        <v>89</v>
      </c>
      <c r="B125" s="87" t="str">
        <f t="shared" si="8"/>
        <v>Total mark-up of which:</v>
      </c>
      <c r="C125" s="87" t="s">
        <v>193</v>
      </c>
      <c r="F125" s="88">
        <f>'7. Support'!G19</f>
        <v>0</v>
      </c>
      <c r="G125" s="150">
        <f>SUM(G126:G129)</f>
        <v>0</v>
      </c>
    </row>
    <row r="126" spans="1:7" s="58" customFormat="1">
      <c r="A126" s="58">
        <v>90</v>
      </c>
      <c r="B126" s="87" t="str">
        <f t="shared" si="8"/>
        <v>General site costs and temporary works</v>
      </c>
      <c r="C126" s="87"/>
      <c r="F126" s="88">
        <f>'7. Support'!G20</f>
        <v>0</v>
      </c>
      <c r="G126" s="150">
        <f t="shared" si="7"/>
        <v>0</v>
      </c>
    </row>
    <row r="127" spans="1:7" s="58" customFormat="1">
      <c r="A127" s="58">
        <v>91</v>
      </c>
      <c r="B127" s="87" t="str">
        <f t="shared" si="8"/>
        <v>Head office overheads</v>
      </c>
      <c r="C127" s="87"/>
      <c r="F127" s="88">
        <f>'7. Support'!G21</f>
        <v>0</v>
      </c>
      <c r="G127" s="150">
        <f t="shared" si="7"/>
        <v>0</v>
      </c>
    </row>
    <row r="128" spans="1:7" s="58" customFormat="1">
      <c r="A128" s="58">
        <v>92</v>
      </c>
      <c r="B128" s="87" t="str">
        <f t="shared" si="8"/>
        <v>Profit</v>
      </c>
      <c r="C128" s="87"/>
      <c r="F128" s="88">
        <f>'7. Support'!G22</f>
        <v>0</v>
      </c>
      <c r="G128" s="150">
        <f t="shared" si="7"/>
        <v>0</v>
      </c>
    </row>
    <row r="129" spans="1:7" s="58" customFormat="1">
      <c r="A129" s="58">
        <v>93</v>
      </c>
      <c r="B129" s="87" t="str">
        <f t="shared" si="8"/>
        <v>Other costs (please specify)</v>
      </c>
      <c r="C129" s="87"/>
      <c r="F129" s="144">
        <f>SUM('7. Support'!G23:G25)</f>
        <v>0</v>
      </c>
      <c r="G129" s="150">
        <f t="shared" si="7"/>
        <v>0</v>
      </c>
    </row>
    <row r="130" spans="1:7" s="58" customFormat="1">
      <c r="A130" s="58">
        <v>94</v>
      </c>
      <c r="B130" s="87" t="str">
        <f>'7. Support'!C30</f>
        <v>Countries</v>
      </c>
      <c r="C130" s="81" t="s">
        <v>318</v>
      </c>
      <c r="F130" s="88">
        <f>COUNTA('7. Support'!C31:F40)</f>
        <v>0</v>
      </c>
      <c r="G130" s="148">
        <f>F130</f>
        <v>0</v>
      </c>
    </row>
    <row r="131" spans="1:7" s="58" customFormat="1">
      <c r="B131" s="87"/>
      <c r="C131" s="81" t="s">
        <v>319</v>
      </c>
      <c r="F131" s="88">
        <f>COUNTA('7. Support'!G31:G40)</f>
        <v>0</v>
      </c>
      <c r="G131" s="148">
        <f>F131</f>
        <v>0</v>
      </c>
    </row>
    <row r="132" spans="1:7" s="58" customFormat="1">
      <c r="A132" s="58">
        <v>95</v>
      </c>
      <c r="B132" s="87" t="str">
        <f>'7. Support'!C42</f>
        <v>Any other notes or comments?</v>
      </c>
      <c r="C132" s="81" t="s">
        <v>316</v>
      </c>
      <c r="F132" s="88">
        <f>COUNTA('7. Support'!C43:G52)</f>
        <v>0</v>
      </c>
      <c r="G132" s="148">
        <f>F132</f>
        <v>0</v>
      </c>
    </row>
    <row r="133" spans="1:7" s="58" customFormat="1" ht="16.5" thickBot="1">
      <c r="A133" s="82" t="s">
        <v>320</v>
      </c>
      <c r="B133" s="91"/>
      <c r="C133" s="81" t="s">
        <v>316</v>
      </c>
      <c r="F133" s="88">
        <f>COUNTA('8. Comments'!B4:B53)</f>
        <v>49</v>
      </c>
      <c r="G133" s="151">
        <f>F133</f>
        <v>49</v>
      </c>
    </row>
    <row r="134" spans="1:7" s="58" customFormat="1" ht="16.5" thickTop="1">
      <c r="B134" s="90"/>
      <c r="C134" s="90"/>
      <c r="F134" s="88"/>
      <c r="G134" s="88"/>
    </row>
    <row r="135" spans="1:7" s="58" customFormat="1">
      <c r="B135" s="91"/>
      <c r="C135" s="91"/>
      <c r="F135" s="88"/>
      <c r="G135" s="88"/>
    </row>
    <row r="136" spans="1:7" s="58" customFormat="1">
      <c r="B136" s="89"/>
      <c r="C136" s="89"/>
      <c r="F136" s="88"/>
      <c r="G136" s="88"/>
    </row>
    <row r="137" spans="1:7" s="58" customFormat="1">
      <c r="B137" s="89"/>
      <c r="C137" s="89"/>
      <c r="F137" s="88"/>
      <c r="G137" s="88"/>
    </row>
    <row r="138" spans="1:7" s="58" customFormat="1">
      <c r="B138" s="89"/>
      <c r="C138" s="89"/>
      <c r="F138" s="88"/>
      <c r="G138" s="88"/>
    </row>
    <row r="139" spans="1:7" s="58" customFormat="1">
      <c r="B139" s="89"/>
      <c r="C139" s="89"/>
      <c r="F139" s="88"/>
      <c r="G139" s="88"/>
    </row>
    <row r="140" spans="1:7" s="58" customFormat="1">
      <c r="B140" s="89"/>
      <c r="C140" s="89"/>
      <c r="F140" s="88"/>
      <c r="G140" s="88"/>
    </row>
    <row r="141" spans="1:7" s="58" customFormat="1">
      <c r="B141" s="90"/>
      <c r="C141" s="90"/>
      <c r="F141" s="88"/>
      <c r="G141" s="88"/>
    </row>
    <row r="142" spans="1:7" s="58" customFormat="1">
      <c r="B142" s="91"/>
      <c r="C142" s="91"/>
      <c r="F142" s="88"/>
      <c r="G142" s="88"/>
    </row>
    <row r="143" spans="1:7" s="58" customFormat="1">
      <c r="B143" s="91"/>
      <c r="C143" s="91"/>
      <c r="F143" s="88"/>
      <c r="G143" s="88"/>
    </row>
    <row r="144" spans="1:7" s="58" customFormat="1">
      <c r="B144" s="81"/>
      <c r="C144" s="81"/>
      <c r="F144" s="88"/>
      <c r="G144" s="88"/>
    </row>
    <row r="145" spans="2:7" s="58" customFormat="1">
      <c r="B145" s="81"/>
      <c r="C145" s="81"/>
      <c r="F145" s="88"/>
      <c r="G145" s="88"/>
    </row>
    <row r="146" spans="2:7" s="58" customFormat="1">
      <c r="B146" s="90"/>
      <c r="C146" s="90"/>
      <c r="F146" s="88"/>
      <c r="G146" s="88"/>
    </row>
    <row r="147" spans="2:7" s="58" customFormat="1">
      <c r="B147" s="90"/>
      <c r="C147" s="90"/>
      <c r="F147" s="88"/>
      <c r="G147" s="88"/>
    </row>
    <row r="148" spans="2:7" s="58" customFormat="1">
      <c r="B148" s="90"/>
      <c r="C148" s="90"/>
      <c r="F148" s="88"/>
      <c r="G148" s="88"/>
    </row>
    <row r="149" spans="2:7" s="58" customFormat="1">
      <c r="B149" s="90"/>
      <c r="C149" s="90"/>
      <c r="F149" s="88"/>
      <c r="G149" s="88"/>
    </row>
    <row r="150" spans="2:7" s="58" customFormat="1">
      <c r="B150" s="90"/>
      <c r="C150" s="90"/>
      <c r="F150" s="88"/>
      <c r="G150" s="88"/>
    </row>
    <row r="151" spans="2:7" s="58" customFormat="1">
      <c r="B151" s="90"/>
      <c r="C151" s="90"/>
      <c r="F151" s="88"/>
      <c r="G151" s="88"/>
    </row>
    <row r="152" spans="2:7" s="58" customFormat="1">
      <c r="B152" s="90"/>
      <c r="C152" s="90"/>
      <c r="F152" s="88"/>
      <c r="G152" s="88"/>
    </row>
    <row r="153" spans="2:7" s="58" customFormat="1">
      <c r="B153" s="90"/>
      <c r="C153" s="90"/>
      <c r="F153" s="88"/>
      <c r="G153" s="88"/>
    </row>
    <row r="154" spans="2:7" s="58" customFormat="1">
      <c r="B154" s="90"/>
      <c r="C154" s="90"/>
      <c r="F154" s="88"/>
      <c r="G154" s="88"/>
    </row>
    <row r="155" spans="2:7" s="58" customFormat="1">
      <c r="B155" s="90"/>
      <c r="C155" s="90"/>
      <c r="F155" s="88"/>
      <c r="G155" s="88"/>
    </row>
    <row r="156" spans="2:7" s="58" customFormat="1">
      <c r="B156" s="90"/>
      <c r="C156" s="90"/>
      <c r="F156" s="88"/>
      <c r="G156" s="88"/>
    </row>
    <row r="157" spans="2:7" s="58" customFormat="1">
      <c r="B157" s="91"/>
      <c r="C157" s="91"/>
      <c r="F157" s="88"/>
      <c r="G157" s="88"/>
    </row>
    <row r="158" spans="2:7" s="58" customFormat="1">
      <c r="B158" s="91"/>
      <c r="C158" s="91"/>
      <c r="F158" s="88"/>
      <c r="G158" s="88"/>
    </row>
    <row r="159" spans="2:7" s="58" customFormat="1">
      <c r="B159" s="92"/>
      <c r="C159" s="92"/>
      <c r="F159" s="88"/>
      <c r="G159" s="88"/>
    </row>
    <row r="160" spans="2:7" s="58" customFormat="1">
      <c r="B160" s="90"/>
      <c r="C160" s="90"/>
      <c r="F160" s="88"/>
      <c r="G160" s="88"/>
    </row>
    <row r="161" spans="2:7" s="58" customFormat="1">
      <c r="B161" s="90"/>
      <c r="C161" s="90"/>
      <c r="F161" s="88"/>
      <c r="G161" s="88"/>
    </row>
    <row r="162" spans="2:7" s="58" customFormat="1">
      <c r="B162" s="90"/>
      <c r="C162" s="90"/>
      <c r="F162" s="88"/>
      <c r="G162" s="88"/>
    </row>
    <row r="163" spans="2:7" s="58" customFormat="1">
      <c r="B163" s="90"/>
      <c r="C163" s="90"/>
      <c r="F163" s="88"/>
      <c r="G163" s="88"/>
    </row>
    <row r="164" spans="2:7" s="58" customFormat="1">
      <c r="B164" s="90"/>
      <c r="C164" s="90"/>
      <c r="F164" s="88"/>
      <c r="G164" s="88"/>
    </row>
    <row r="165" spans="2:7" s="58" customFormat="1">
      <c r="B165" s="90"/>
      <c r="C165" s="90"/>
      <c r="F165" s="88"/>
      <c r="G165" s="88"/>
    </row>
    <row r="166" spans="2:7" s="58" customFormat="1">
      <c r="B166" s="90"/>
      <c r="C166" s="90"/>
      <c r="F166" s="88"/>
      <c r="G166" s="88"/>
    </row>
    <row r="167" spans="2:7" s="58" customFormat="1">
      <c r="B167" s="90"/>
      <c r="C167" s="90"/>
      <c r="F167" s="88"/>
      <c r="G167" s="88"/>
    </row>
    <row r="168" spans="2:7" s="58" customFormat="1">
      <c r="B168" s="90"/>
      <c r="C168" s="90"/>
      <c r="F168" s="88"/>
      <c r="G168" s="88"/>
    </row>
    <row r="169" spans="2:7" s="58" customFormat="1">
      <c r="B169" s="90"/>
      <c r="C169" s="90"/>
      <c r="F169" s="88"/>
      <c r="G169" s="88"/>
    </row>
    <row r="170" spans="2:7" s="58" customFormat="1">
      <c r="B170" s="90"/>
      <c r="C170" s="90"/>
      <c r="F170" s="88"/>
      <c r="G170" s="88"/>
    </row>
    <row r="171" spans="2:7" s="58" customFormat="1">
      <c r="B171" s="90"/>
      <c r="C171" s="90"/>
      <c r="F171" s="88"/>
      <c r="G171" s="88"/>
    </row>
    <row r="172" spans="2:7" s="58" customFormat="1">
      <c r="B172" s="92"/>
      <c r="C172" s="92"/>
      <c r="F172" s="88"/>
      <c r="G172" s="88"/>
    </row>
    <row r="173" spans="2:7" s="58" customFormat="1">
      <c r="B173" s="90"/>
      <c r="C173" s="90"/>
      <c r="F173" s="88"/>
      <c r="G173" s="88"/>
    </row>
    <row r="174" spans="2:7" s="58" customFormat="1">
      <c r="B174" s="90"/>
      <c r="C174" s="90"/>
      <c r="F174" s="88"/>
      <c r="G174" s="88"/>
    </row>
    <row r="175" spans="2:7" s="58" customFormat="1">
      <c r="B175" s="90"/>
      <c r="C175" s="90"/>
      <c r="F175" s="88"/>
      <c r="G175" s="88"/>
    </row>
    <row r="176" spans="2:7" s="58" customFormat="1">
      <c r="B176" s="90"/>
      <c r="C176" s="90"/>
      <c r="F176" s="88"/>
      <c r="G176" s="88"/>
    </row>
    <row r="177" spans="2:7" s="58" customFormat="1">
      <c r="B177" s="90"/>
      <c r="C177" s="90"/>
      <c r="F177" s="88"/>
      <c r="G177" s="88"/>
    </row>
    <row r="178" spans="2:7" s="58" customFormat="1">
      <c r="B178" s="90"/>
      <c r="C178" s="90"/>
      <c r="F178" s="88"/>
      <c r="G178" s="88"/>
    </row>
    <row r="179" spans="2:7" s="58" customFormat="1">
      <c r="B179" s="90"/>
      <c r="C179" s="90"/>
      <c r="F179" s="88"/>
      <c r="G179" s="88"/>
    </row>
    <row r="180" spans="2:7" s="58" customFormat="1">
      <c r="B180" s="90"/>
      <c r="C180" s="90"/>
      <c r="F180" s="88"/>
      <c r="G180" s="88"/>
    </row>
    <row r="181" spans="2:7" s="58" customFormat="1">
      <c r="B181" s="90"/>
      <c r="C181" s="90"/>
      <c r="F181" s="88"/>
      <c r="G181" s="88"/>
    </row>
    <row r="182" spans="2:7" s="58" customFormat="1">
      <c r="B182" s="90"/>
      <c r="C182" s="90"/>
      <c r="F182" s="88"/>
      <c r="G182" s="88"/>
    </row>
    <row r="183" spans="2:7" s="58" customFormat="1">
      <c r="B183" s="90"/>
      <c r="C183" s="90"/>
      <c r="F183" s="88"/>
      <c r="G183" s="88"/>
    </row>
    <row r="184" spans="2:7" s="58" customFormat="1">
      <c r="B184" s="90"/>
      <c r="C184" s="90"/>
      <c r="F184" s="88"/>
      <c r="G184" s="88"/>
    </row>
    <row r="185" spans="2:7" s="58" customFormat="1">
      <c r="B185" s="90"/>
      <c r="C185" s="90"/>
      <c r="F185" s="88"/>
      <c r="G185" s="88"/>
    </row>
    <row r="186" spans="2:7" s="58" customFormat="1">
      <c r="B186" s="90"/>
      <c r="C186" s="90"/>
      <c r="F186" s="88"/>
      <c r="G186" s="88"/>
    </row>
    <row r="187" spans="2:7" s="58" customFormat="1">
      <c r="B187" s="90"/>
      <c r="C187" s="90"/>
      <c r="F187" s="88"/>
      <c r="G187" s="88"/>
    </row>
    <row r="188" spans="2:7" s="58" customFormat="1">
      <c r="B188" s="90"/>
      <c r="C188" s="90"/>
      <c r="F188" s="88"/>
      <c r="G188" s="88"/>
    </row>
    <row r="189" spans="2:7" s="58" customFormat="1">
      <c r="B189" s="90"/>
      <c r="C189" s="90"/>
      <c r="F189" s="88"/>
      <c r="G189" s="88"/>
    </row>
    <row r="190" spans="2:7" s="58" customFormat="1">
      <c r="B190" s="90"/>
      <c r="C190" s="90"/>
      <c r="F190" s="88"/>
      <c r="G190" s="88"/>
    </row>
    <row r="191" spans="2:7" s="58" customFormat="1">
      <c r="B191" s="90"/>
      <c r="C191" s="90"/>
      <c r="F191" s="88"/>
      <c r="G191" s="88"/>
    </row>
    <row r="192" spans="2:7" s="58" customFormat="1">
      <c r="B192" s="90"/>
      <c r="C192" s="90"/>
      <c r="F192" s="88"/>
      <c r="G192" s="88"/>
    </row>
    <row r="193" spans="2:7" s="58" customFormat="1">
      <c r="B193" s="90"/>
      <c r="C193" s="90"/>
      <c r="F193" s="88"/>
      <c r="G193" s="88"/>
    </row>
    <row r="194" spans="2:7" s="58" customFormat="1">
      <c r="B194" s="90"/>
      <c r="C194" s="90"/>
      <c r="F194" s="88"/>
      <c r="G194" s="88"/>
    </row>
    <row r="195" spans="2:7" s="58" customFormat="1">
      <c r="B195" s="81"/>
      <c r="C195" s="81"/>
      <c r="F195" s="88"/>
      <c r="G195" s="88"/>
    </row>
    <row r="196" spans="2:7" s="58" customFormat="1">
      <c r="B196" s="81"/>
      <c r="C196" s="81"/>
      <c r="F196" s="88"/>
      <c r="G196" s="88"/>
    </row>
    <row r="197" spans="2:7" s="58" customFormat="1">
      <c r="B197" s="81"/>
      <c r="C197" s="81"/>
      <c r="F197" s="88"/>
      <c r="G197" s="88"/>
    </row>
    <row r="198" spans="2:7" s="58" customFormat="1">
      <c r="B198" s="81"/>
      <c r="C198" s="81"/>
      <c r="F198" s="88"/>
      <c r="G198" s="88"/>
    </row>
    <row r="199" spans="2:7" s="58" customFormat="1">
      <c r="B199" s="81"/>
      <c r="C199" s="81"/>
      <c r="F199" s="88"/>
      <c r="G199" s="88"/>
    </row>
    <row r="200" spans="2:7" s="58" customFormat="1">
      <c r="B200" s="81"/>
      <c r="C200" s="81"/>
      <c r="F200" s="88"/>
      <c r="G200" s="88"/>
    </row>
    <row r="201" spans="2:7" s="58" customFormat="1">
      <c r="B201" s="81"/>
      <c r="C201" s="81"/>
      <c r="F201" s="88"/>
      <c r="G201" s="88"/>
    </row>
    <row r="202" spans="2:7" s="58" customFormat="1">
      <c r="B202" s="81"/>
      <c r="C202" s="81"/>
      <c r="F202" s="88"/>
      <c r="G202" s="88"/>
    </row>
    <row r="203" spans="2:7" s="58" customFormat="1">
      <c r="B203" s="81"/>
      <c r="C203" s="81"/>
      <c r="F203" s="88"/>
      <c r="G203" s="88"/>
    </row>
    <row r="204" spans="2:7" s="58" customFormat="1">
      <c r="B204" s="81"/>
      <c r="C204" s="81"/>
      <c r="F204" s="88"/>
      <c r="G204" s="88"/>
    </row>
    <row r="205" spans="2:7" s="58" customFormat="1">
      <c r="B205" s="81"/>
      <c r="C205" s="81"/>
      <c r="F205" s="88"/>
      <c r="G205" s="88"/>
    </row>
    <row r="206" spans="2:7" s="58" customFormat="1">
      <c r="B206" s="81"/>
      <c r="C206" s="81"/>
      <c r="F206" s="88"/>
      <c r="G206" s="88"/>
    </row>
    <row r="207" spans="2:7" s="58" customFormat="1">
      <c r="B207" s="81"/>
      <c r="C207" s="81"/>
      <c r="F207" s="88"/>
      <c r="G207" s="88"/>
    </row>
    <row r="208" spans="2:7" s="58" customFormat="1">
      <c r="B208" s="81"/>
      <c r="C208" s="81"/>
      <c r="F208" s="88"/>
      <c r="G208" s="88"/>
    </row>
    <row r="209" spans="2:7" s="58" customFormat="1">
      <c r="B209" s="81"/>
      <c r="C209" s="81"/>
      <c r="F209" s="88"/>
      <c r="G209" s="88"/>
    </row>
    <row r="210" spans="2:7" s="58" customFormat="1">
      <c r="B210" s="81"/>
      <c r="C210" s="81"/>
      <c r="F210" s="88"/>
      <c r="G210" s="88"/>
    </row>
    <row r="211" spans="2:7" s="58" customFormat="1">
      <c r="B211" s="81"/>
      <c r="C211" s="81"/>
      <c r="F211" s="88"/>
      <c r="G211" s="88"/>
    </row>
    <row r="212" spans="2:7" s="58" customFormat="1">
      <c r="B212" s="81"/>
      <c r="C212" s="81"/>
      <c r="F212" s="88"/>
      <c r="G212" s="88"/>
    </row>
    <row r="213" spans="2:7" s="58" customFormat="1">
      <c r="B213" s="81"/>
      <c r="C213" s="81"/>
      <c r="F213" s="88"/>
      <c r="G213" s="88"/>
    </row>
    <row r="214" spans="2:7" s="58" customFormat="1">
      <c r="B214" s="81"/>
      <c r="C214" s="81"/>
      <c r="F214" s="88"/>
      <c r="G214" s="88"/>
    </row>
    <row r="215" spans="2:7" s="58" customFormat="1">
      <c r="B215" s="81"/>
      <c r="C215" s="81"/>
      <c r="F215" s="88"/>
      <c r="G215" s="88"/>
    </row>
    <row r="216" spans="2:7" s="58" customFormat="1">
      <c r="B216" s="81"/>
      <c r="C216" s="81"/>
      <c r="F216" s="88"/>
      <c r="G216" s="88"/>
    </row>
    <row r="217" spans="2:7" s="58" customFormat="1">
      <c r="B217" s="81"/>
      <c r="C217" s="81"/>
      <c r="F217" s="88"/>
      <c r="G217" s="88"/>
    </row>
    <row r="218" spans="2:7" s="58" customFormat="1">
      <c r="B218" s="81"/>
      <c r="C218" s="81"/>
      <c r="F218" s="88"/>
      <c r="G218" s="88"/>
    </row>
    <row r="219" spans="2:7" s="58" customFormat="1">
      <c r="B219" s="81"/>
      <c r="C219" s="81"/>
      <c r="F219" s="88"/>
      <c r="G219" s="88"/>
    </row>
    <row r="220" spans="2:7" s="58" customFormat="1">
      <c r="B220" s="81"/>
      <c r="C220" s="81"/>
      <c r="F220" s="88"/>
      <c r="G220" s="88"/>
    </row>
    <row r="221" spans="2:7" s="58" customFormat="1">
      <c r="B221" s="81"/>
      <c r="C221" s="81"/>
      <c r="F221" s="88"/>
      <c r="G221" s="88"/>
    </row>
    <row r="222" spans="2:7" s="58" customFormat="1">
      <c r="B222" s="81"/>
      <c r="C222" s="81"/>
      <c r="F222" s="88"/>
      <c r="G222" s="88"/>
    </row>
    <row r="223" spans="2:7" s="58" customFormat="1">
      <c r="B223" s="81"/>
      <c r="C223" s="81"/>
      <c r="F223" s="88"/>
      <c r="G223" s="88"/>
    </row>
    <row r="224" spans="2:7" s="58" customFormat="1">
      <c r="B224" s="81"/>
      <c r="C224" s="81"/>
      <c r="F224" s="88"/>
      <c r="G224" s="88"/>
    </row>
    <row r="225" spans="2:7" s="58" customFormat="1">
      <c r="B225" s="81"/>
      <c r="C225" s="81"/>
      <c r="F225" s="88"/>
      <c r="G225" s="88"/>
    </row>
    <row r="226" spans="2:7" s="58" customFormat="1">
      <c r="B226" s="81"/>
      <c r="C226" s="81"/>
      <c r="F226" s="88"/>
      <c r="G226" s="88"/>
    </row>
    <row r="227" spans="2:7" s="58" customFormat="1">
      <c r="B227" s="81"/>
      <c r="C227" s="81"/>
      <c r="F227" s="88"/>
      <c r="G227" s="88"/>
    </row>
    <row r="228" spans="2:7" s="58" customFormat="1">
      <c r="B228" s="81"/>
      <c r="C228" s="81"/>
      <c r="F228" s="88"/>
      <c r="G228" s="88"/>
    </row>
    <row r="229" spans="2:7" s="58" customFormat="1">
      <c r="B229" s="81"/>
      <c r="C229" s="81"/>
      <c r="F229" s="88"/>
      <c r="G229" s="88"/>
    </row>
    <row r="230" spans="2:7" s="58" customFormat="1">
      <c r="B230" s="81"/>
      <c r="C230" s="81"/>
      <c r="F230" s="88"/>
      <c r="G230" s="88"/>
    </row>
    <row r="231" spans="2:7" s="58" customFormat="1">
      <c r="B231" s="81"/>
      <c r="C231" s="81"/>
      <c r="F231" s="88"/>
      <c r="G231" s="88"/>
    </row>
    <row r="232" spans="2:7" s="58" customFormat="1">
      <c r="B232" s="81"/>
      <c r="C232" s="81"/>
      <c r="F232" s="88"/>
      <c r="G232" s="88"/>
    </row>
    <row r="233" spans="2:7" s="58" customFormat="1">
      <c r="B233" s="81"/>
      <c r="C233" s="81"/>
      <c r="F233" s="88"/>
      <c r="G233" s="88"/>
    </row>
    <row r="234" spans="2:7" s="58" customFormat="1">
      <c r="B234" s="81"/>
      <c r="C234" s="81"/>
      <c r="F234" s="88"/>
      <c r="G234" s="88"/>
    </row>
    <row r="235" spans="2:7" s="58" customFormat="1">
      <c r="B235" s="81"/>
      <c r="C235" s="81"/>
      <c r="F235" s="88"/>
      <c r="G235" s="88"/>
    </row>
    <row r="236" spans="2:7" s="58" customFormat="1">
      <c r="B236" s="81"/>
      <c r="C236" s="81"/>
      <c r="F236" s="88"/>
      <c r="G236" s="88"/>
    </row>
    <row r="237" spans="2:7" s="58" customFormat="1">
      <c r="B237" s="81"/>
      <c r="C237" s="81"/>
      <c r="F237" s="88"/>
      <c r="G237" s="88"/>
    </row>
    <row r="238" spans="2:7" s="58" customFormat="1">
      <c r="B238" s="81"/>
      <c r="C238" s="81"/>
      <c r="F238" s="88"/>
      <c r="G238" s="88"/>
    </row>
    <row r="239" spans="2:7" s="58" customFormat="1">
      <c r="B239" s="81"/>
      <c r="C239" s="81"/>
      <c r="F239" s="88"/>
      <c r="G239" s="88"/>
    </row>
    <row r="240" spans="2:7" s="58" customFormat="1">
      <c r="B240" s="81"/>
      <c r="C240" s="81"/>
      <c r="F240" s="88"/>
      <c r="G240" s="88"/>
    </row>
    <row r="241" spans="2:7" s="58" customFormat="1">
      <c r="B241" s="81"/>
      <c r="C241" s="81"/>
      <c r="F241" s="88"/>
      <c r="G241" s="88"/>
    </row>
    <row r="242" spans="2:7" s="58" customFormat="1">
      <c r="B242" s="81"/>
      <c r="C242" s="81"/>
      <c r="F242" s="88"/>
      <c r="G242" s="88"/>
    </row>
    <row r="243" spans="2:7" s="58" customFormat="1">
      <c r="B243" s="81"/>
      <c r="C243" s="81"/>
      <c r="F243" s="88"/>
      <c r="G243" s="88"/>
    </row>
    <row r="244" spans="2:7" s="58" customFormat="1">
      <c r="B244" s="81"/>
      <c r="C244" s="81"/>
      <c r="F244" s="88"/>
      <c r="G244" s="88"/>
    </row>
    <row r="245" spans="2:7" s="58" customFormat="1">
      <c r="B245" s="81"/>
      <c r="C245" s="81"/>
      <c r="F245" s="88"/>
      <c r="G245" s="88"/>
    </row>
    <row r="246" spans="2:7" s="58" customFormat="1">
      <c r="B246" s="81"/>
      <c r="C246" s="81"/>
      <c r="F246" s="88"/>
      <c r="G246" s="88"/>
    </row>
    <row r="247" spans="2:7" s="58" customFormat="1">
      <c r="B247" s="81"/>
      <c r="C247" s="81"/>
      <c r="F247" s="88"/>
      <c r="G247" s="88"/>
    </row>
    <row r="248" spans="2:7" s="58" customFormat="1">
      <c r="B248" s="81"/>
      <c r="C248" s="81"/>
      <c r="F248" s="88"/>
      <c r="G248" s="88"/>
    </row>
    <row r="249" spans="2:7" s="58" customFormat="1">
      <c r="B249" s="81"/>
      <c r="C249" s="81"/>
      <c r="F249" s="88"/>
      <c r="G249" s="88"/>
    </row>
    <row r="250" spans="2:7" s="58" customFormat="1">
      <c r="B250" s="81"/>
      <c r="C250" s="81"/>
      <c r="F250" s="88"/>
      <c r="G250" s="88"/>
    </row>
    <row r="251" spans="2:7" s="58" customFormat="1">
      <c r="B251" s="81"/>
      <c r="C251" s="81"/>
      <c r="F251" s="88"/>
      <c r="G251" s="88"/>
    </row>
    <row r="252" spans="2:7" s="58" customFormat="1">
      <c r="B252" s="81"/>
      <c r="C252" s="81"/>
      <c r="F252" s="88"/>
      <c r="G252" s="88"/>
    </row>
    <row r="253" spans="2:7" s="58" customFormat="1">
      <c r="B253" s="81"/>
      <c r="C253" s="81"/>
      <c r="F253" s="88"/>
      <c r="G253" s="88"/>
    </row>
    <row r="254" spans="2:7" s="58" customFormat="1">
      <c r="B254" s="81"/>
      <c r="C254" s="81"/>
      <c r="F254" s="88"/>
      <c r="G254" s="88"/>
    </row>
    <row r="255" spans="2:7" s="58" customFormat="1">
      <c r="B255" s="81"/>
      <c r="C255" s="81"/>
      <c r="F255" s="88"/>
      <c r="G255" s="88"/>
    </row>
    <row r="256" spans="2:7" s="58" customFormat="1">
      <c r="B256" s="81"/>
      <c r="C256" s="81"/>
      <c r="F256" s="88"/>
      <c r="G256" s="88"/>
    </row>
    <row r="257" spans="2:7" s="58" customFormat="1">
      <c r="B257" s="81"/>
      <c r="C257" s="81"/>
      <c r="F257" s="88"/>
      <c r="G257" s="88"/>
    </row>
    <row r="258" spans="2:7" s="58" customFormat="1">
      <c r="B258" s="81"/>
      <c r="C258" s="81"/>
      <c r="F258" s="88"/>
      <c r="G258" s="88"/>
    </row>
    <row r="259" spans="2:7" s="58" customFormat="1">
      <c r="B259" s="81"/>
      <c r="C259" s="81"/>
      <c r="F259" s="88"/>
      <c r="G259" s="88"/>
    </row>
    <row r="260" spans="2:7" s="58" customFormat="1">
      <c r="B260" s="81"/>
      <c r="C260" s="81"/>
      <c r="F260" s="88"/>
      <c r="G260" s="88"/>
    </row>
    <row r="261" spans="2:7" s="58" customFormat="1">
      <c r="B261" s="81"/>
      <c r="C261" s="81"/>
      <c r="F261" s="88"/>
      <c r="G261" s="88"/>
    </row>
    <row r="262" spans="2:7" s="58" customFormat="1">
      <c r="B262" s="81"/>
      <c r="C262" s="81"/>
      <c r="F262" s="88"/>
      <c r="G262" s="88"/>
    </row>
    <row r="263" spans="2:7" s="58" customFormat="1">
      <c r="B263" s="81"/>
      <c r="C263" s="81"/>
      <c r="F263" s="88"/>
      <c r="G263" s="88"/>
    </row>
    <row r="264" spans="2:7" s="58" customFormat="1">
      <c r="B264" s="81"/>
      <c r="C264" s="81"/>
      <c r="F264" s="88"/>
      <c r="G264" s="88"/>
    </row>
    <row r="265" spans="2:7" s="58" customFormat="1">
      <c r="B265" s="81"/>
      <c r="C265" s="81"/>
      <c r="F265" s="88"/>
      <c r="G265" s="88"/>
    </row>
    <row r="266" spans="2:7" s="58" customFormat="1">
      <c r="B266" s="81"/>
      <c r="C266" s="81"/>
      <c r="F266" s="88"/>
      <c r="G266" s="88"/>
    </row>
    <row r="267" spans="2:7" s="58" customFormat="1">
      <c r="B267" s="81"/>
      <c r="C267" s="81"/>
      <c r="F267" s="88"/>
      <c r="G267" s="88"/>
    </row>
    <row r="268" spans="2:7" s="58" customFormat="1">
      <c r="B268" s="81"/>
      <c r="C268" s="81"/>
      <c r="F268" s="88"/>
      <c r="G268" s="88"/>
    </row>
    <row r="269" spans="2:7" s="58" customFormat="1">
      <c r="B269" s="81"/>
      <c r="C269" s="81"/>
      <c r="F269" s="88"/>
      <c r="G269" s="88"/>
    </row>
    <row r="270" spans="2:7" s="58" customFormat="1">
      <c r="B270" s="81"/>
      <c r="C270" s="81"/>
      <c r="F270" s="88"/>
      <c r="G270" s="88"/>
    </row>
    <row r="271" spans="2:7" s="58" customFormat="1">
      <c r="B271" s="81"/>
      <c r="C271" s="81"/>
      <c r="F271" s="88"/>
      <c r="G271" s="88"/>
    </row>
    <row r="272" spans="2:7" s="58" customFormat="1">
      <c r="B272" s="81"/>
      <c r="C272" s="81"/>
      <c r="F272" s="88"/>
      <c r="G272" s="88"/>
    </row>
    <row r="273" spans="2:7" s="58" customFormat="1">
      <c r="B273" s="81"/>
      <c r="C273" s="81"/>
      <c r="F273" s="88"/>
      <c r="G273" s="88"/>
    </row>
    <row r="274" spans="2:7" s="58" customFormat="1">
      <c r="B274" s="81"/>
      <c r="C274" s="81"/>
      <c r="F274" s="88"/>
      <c r="G274" s="88"/>
    </row>
    <row r="275" spans="2:7" s="58" customFormat="1">
      <c r="B275" s="81"/>
      <c r="C275" s="81"/>
      <c r="F275" s="88"/>
      <c r="G275" s="88"/>
    </row>
    <row r="276" spans="2:7" s="58" customFormat="1">
      <c r="B276" s="81"/>
      <c r="C276" s="81"/>
      <c r="F276" s="88"/>
      <c r="G276" s="88"/>
    </row>
    <row r="277" spans="2:7" s="58" customFormat="1">
      <c r="B277" s="81"/>
      <c r="C277" s="81"/>
      <c r="F277" s="88"/>
      <c r="G277" s="88"/>
    </row>
    <row r="278" spans="2:7" s="58" customFormat="1">
      <c r="B278" s="81"/>
      <c r="C278" s="81"/>
      <c r="F278" s="88"/>
      <c r="G278" s="88"/>
    </row>
    <row r="279" spans="2:7" s="58" customFormat="1">
      <c r="B279" s="81"/>
      <c r="C279" s="81"/>
      <c r="F279" s="88"/>
      <c r="G279" s="88"/>
    </row>
    <row r="280" spans="2:7" s="58" customFormat="1">
      <c r="B280" s="81"/>
      <c r="C280" s="81"/>
      <c r="F280" s="88"/>
      <c r="G280" s="88"/>
    </row>
    <row r="281" spans="2:7" s="58" customFormat="1">
      <c r="B281" s="81"/>
      <c r="C281" s="81"/>
      <c r="F281" s="88"/>
      <c r="G281" s="88"/>
    </row>
    <row r="282" spans="2:7" s="58" customFormat="1">
      <c r="B282" s="81"/>
      <c r="C282" s="81"/>
      <c r="F282" s="88"/>
      <c r="G282" s="88"/>
    </row>
    <row r="283" spans="2:7" s="58" customFormat="1">
      <c r="B283" s="81"/>
      <c r="C283" s="81"/>
      <c r="F283" s="88"/>
      <c r="G283" s="88"/>
    </row>
    <row r="284" spans="2:7" s="58" customFormat="1">
      <c r="B284" s="81"/>
      <c r="C284" s="81"/>
      <c r="F284" s="88"/>
      <c r="G284" s="88"/>
    </row>
    <row r="285" spans="2:7" s="58" customFormat="1">
      <c r="B285" s="81"/>
      <c r="C285" s="81"/>
      <c r="F285" s="88"/>
      <c r="G285" s="88"/>
    </row>
    <row r="286" spans="2:7" s="58" customFormat="1">
      <c r="B286" s="81"/>
      <c r="C286" s="81"/>
      <c r="F286" s="88"/>
      <c r="G286" s="88"/>
    </row>
    <row r="287" spans="2:7" s="58" customFormat="1">
      <c r="B287" s="81"/>
      <c r="C287" s="81"/>
      <c r="F287" s="88"/>
      <c r="G287" s="88"/>
    </row>
    <row r="288" spans="2:7" s="58" customFormat="1">
      <c r="B288" s="81"/>
      <c r="C288" s="81"/>
      <c r="F288" s="88"/>
      <c r="G288" s="88"/>
    </row>
    <row r="289" spans="2:7" s="58" customFormat="1">
      <c r="B289" s="81"/>
      <c r="C289" s="81"/>
      <c r="F289" s="88"/>
      <c r="G289" s="88"/>
    </row>
    <row r="290" spans="2:7" s="58" customFormat="1">
      <c r="B290" s="81"/>
      <c r="C290" s="81"/>
      <c r="F290" s="88"/>
      <c r="G290" s="88"/>
    </row>
    <row r="291" spans="2:7" s="58" customFormat="1">
      <c r="B291" s="81"/>
      <c r="C291" s="81"/>
      <c r="F291" s="88"/>
      <c r="G291" s="88"/>
    </row>
    <row r="292" spans="2:7" s="58" customFormat="1">
      <c r="B292" s="81"/>
      <c r="C292" s="81"/>
      <c r="F292" s="88"/>
      <c r="G292" s="88"/>
    </row>
    <row r="293" spans="2:7" s="58" customFormat="1">
      <c r="B293" s="81"/>
      <c r="C293" s="81"/>
      <c r="F293" s="88"/>
      <c r="G293" s="88"/>
    </row>
    <row r="294" spans="2:7" s="58" customFormat="1">
      <c r="B294" s="81"/>
      <c r="C294" s="81"/>
      <c r="F294" s="88"/>
      <c r="G294" s="88"/>
    </row>
  </sheetData>
  <phoneticPr fontId="19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20"/>
    <pageSetUpPr fitToPage="1"/>
  </sheetPr>
  <dimension ref="A1:AS53"/>
  <sheetViews>
    <sheetView showGridLines="0" showRowColHeaders="0" workbookViewId="0">
      <selection activeCell="AA27" sqref="AA27"/>
    </sheetView>
  </sheetViews>
  <sheetFormatPr defaultColWidth="0" defaultRowHeight="15" zeroHeight="1"/>
  <cols>
    <col min="1" max="1" width="3.125" style="1" customWidth="1"/>
    <col min="2" max="32" width="2.75" style="1" customWidth="1"/>
    <col min="33" max="33" width="0.5" style="1" customWidth="1"/>
    <col min="34" max="16384" width="2.75" style="1" hidden="1"/>
  </cols>
  <sheetData>
    <row r="1" spans="1:45" ht="15.75">
      <c r="B1" s="2" t="s">
        <v>0</v>
      </c>
    </row>
    <row r="2" spans="1:45">
      <c r="B2" s="3"/>
    </row>
    <row r="3" spans="1:45" ht="17.25" customHeight="1">
      <c r="A3" s="5">
        <v>1</v>
      </c>
      <c r="B3" s="6" t="s">
        <v>2</v>
      </c>
      <c r="C3" s="7"/>
      <c r="D3" s="7"/>
      <c r="E3" s="160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9"/>
    </row>
    <row r="4" spans="1:45">
      <c r="A4" s="5">
        <v>2</v>
      </c>
      <c r="B4" s="8" t="s">
        <v>3</v>
      </c>
      <c r="C4" s="9"/>
      <c r="D4" s="9"/>
      <c r="E4" s="160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9"/>
    </row>
    <row r="5" spans="1:45" s="4" customFormat="1" ht="22.5" customHeight="1">
      <c r="A5" s="10"/>
      <c r="B5" s="4" t="s">
        <v>4</v>
      </c>
      <c r="AN5" s="1"/>
    </row>
    <row r="6" spans="1:45">
      <c r="A6" s="5">
        <v>3</v>
      </c>
      <c r="B6" s="1" t="s">
        <v>5</v>
      </c>
      <c r="E6" s="160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7"/>
    </row>
    <row r="7" spans="1:45">
      <c r="A7" s="5">
        <v>4</v>
      </c>
      <c r="B7" s="1" t="s">
        <v>6</v>
      </c>
      <c r="E7" s="160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7"/>
      <c r="AN7" s="11">
        <v>1</v>
      </c>
      <c r="AO7" s="12" t="s">
        <v>7</v>
      </c>
      <c r="AP7" s="12"/>
      <c r="AQ7" s="12"/>
      <c r="AR7" s="12"/>
      <c r="AS7" s="13"/>
    </row>
    <row r="8" spans="1:45">
      <c r="A8" s="5">
        <v>5</v>
      </c>
      <c r="B8" s="1" t="s">
        <v>8</v>
      </c>
      <c r="W8" s="60" t="s">
        <v>13</v>
      </c>
      <c r="AN8" s="14">
        <v>2</v>
      </c>
      <c r="AO8" s="15" t="s">
        <v>9</v>
      </c>
      <c r="AP8" s="15"/>
      <c r="AQ8" s="15"/>
      <c r="AR8" s="15"/>
      <c r="AS8" s="16"/>
    </row>
    <row r="9" spans="1:45" s="17" customFormat="1" ht="16.5" customHeight="1">
      <c r="B9" s="17" t="s">
        <v>7</v>
      </c>
      <c r="F9" s="17" t="s">
        <v>9</v>
      </c>
      <c r="J9" s="17" t="s">
        <v>10</v>
      </c>
      <c r="N9" s="17" t="s">
        <v>11</v>
      </c>
      <c r="S9" s="17" t="s">
        <v>12</v>
      </c>
      <c r="W9" s="180"/>
      <c r="X9" s="181"/>
      <c r="Y9" s="181"/>
      <c r="Z9" s="181"/>
      <c r="AA9" s="181"/>
      <c r="AB9" s="181"/>
      <c r="AC9" s="181"/>
      <c r="AD9" s="181"/>
      <c r="AE9" s="181"/>
      <c r="AF9" s="182"/>
      <c r="AH9" s="69">
        <v>5</v>
      </c>
      <c r="AI9" s="17" t="s">
        <v>14</v>
      </c>
      <c r="AN9" s="14">
        <v>3</v>
      </c>
      <c r="AO9" s="18" t="s">
        <v>10</v>
      </c>
      <c r="AP9" s="18"/>
      <c r="AQ9" s="18"/>
      <c r="AR9" s="18"/>
      <c r="AS9" s="19"/>
    </row>
    <row r="10" spans="1:45">
      <c r="A10" s="5">
        <v>6</v>
      </c>
      <c r="B10" s="7" t="s">
        <v>15</v>
      </c>
      <c r="C10" s="7"/>
      <c r="D10" s="7"/>
      <c r="E10" s="7"/>
      <c r="F10" s="7"/>
      <c r="G10" s="160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2"/>
      <c r="AN10" s="14">
        <v>4</v>
      </c>
      <c r="AO10" s="15" t="s">
        <v>11</v>
      </c>
      <c r="AP10" s="15"/>
      <c r="AQ10" s="15"/>
      <c r="AR10" s="15"/>
      <c r="AS10" s="16"/>
    </row>
    <row r="11" spans="1:45">
      <c r="A11" s="5">
        <v>7</v>
      </c>
      <c r="B11" s="7" t="s">
        <v>16</v>
      </c>
      <c r="C11" s="7"/>
      <c r="D11" s="7"/>
      <c r="E11" s="7"/>
      <c r="F11" s="7"/>
      <c r="G11" s="160"/>
      <c r="H11" s="161"/>
      <c r="I11" s="161"/>
      <c r="J11" s="161"/>
      <c r="K11" s="161"/>
      <c r="L11" s="161"/>
      <c r="M11" s="161"/>
      <c r="N11" s="161"/>
      <c r="O11" s="161"/>
      <c r="P11" s="161"/>
      <c r="Q11" s="162"/>
      <c r="R11" s="20" t="s">
        <v>26</v>
      </c>
      <c r="S11" s="7"/>
      <c r="T11" s="7"/>
      <c r="U11" s="7"/>
      <c r="V11" s="7"/>
      <c r="W11" s="160"/>
      <c r="X11" s="161"/>
      <c r="Y11" s="161"/>
      <c r="Z11" s="161"/>
      <c r="AA11" s="161"/>
      <c r="AB11" s="161"/>
      <c r="AC11" s="161"/>
      <c r="AD11" s="161"/>
      <c r="AE11" s="161"/>
      <c r="AF11" s="162"/>
      <c r="AN11" s="21">
        <v>5</v>
      </c>
      <c r="AO11" s="7">
        <f>W9</f>
        <v>0</v>
      </c>
      <c r="AP11" s="7"/>
      <c r="AQ11" s="7"/>
      <c r="AR11" s="7"/>
      <c r="AS11" s="22"/>
    </row>
    <row r="12" spans="1:45" ht="6.75" customHeight="1"/>
    <row r="13" spans="1:45" s="4" customFormat="1" ht="22.5" customHeight="1">
      <c r="B13" s="4" t="s">
        <v>17</v>
      </c>
    </row>
    <row r="14" spans="1:45">
      <c r="B14" s="1" t="s">
        <v>207</v>
      </c>
    </row>
    <row r="15" spans="1:45">
      <c r="B15" s="1" t="s">
        <v>208</v>
      </c>
    </row>
    <row r="16" spans="1:45">
      <c r="B16" s="1" t="s">
        <v>209</v>
      </c>
    </row>
    <row r="17" spans="1:32">
      <c r="B17" s="1" t="s">
        <v>210</v>
      </c>
    </row>
    <row r="18" spans="1:32">
      <c r="B18" s="1" t="s">
        <v>211</v>
      </c>
    </row>
    <row r="19" spans="1:32" s="23" customFormat="1" ht="22.5" customHeight="1">
      <c r="B19" s="23" t="s">
        <v>18</v>
      </c>
    </row>
    <row r="20" spans="1:32">
      <c r="B20" s="15" t="s">
        <v>19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s="23" customFormat="1" ht="22.5" customHeight="1">
      <c r="B21" s="23" t="s">
        <v>295</v>
      </c>
    </row>
    <row r="22" spans="1:32">
      <c r="B22" s="94" t="s">
        <v>237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ht="15" customHeight="1">
      <c r="H23" s="24" t="s">
        <v>235</v>
      </c>
      <c r="I23" s="175">
        <v>40695</v>
      </c>
      <c r="J23" s="175"/>
      <c r="K23" s="175"/>
      <c r="L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172" t="s">
        <v>236</v>
      </c>
      <c r="Z23" s="173"/>
      <c r="AA23" s="173"/>
      <c r="AB23" s="173"/>
      <c r="AC23" s="173"/>
      <c r="AD23" s="174"/>
    </row>
    <row r="24" spans="1:32">
      <c r="A24" s="5">
        <v>9</v>
      </c>
      <c r="B24" s="1" t="s">
        <v>20</v>
      </c>
      <c r="H24" s="163"/>
      <c r="I24" s="164"/>
      <c r="J24" s="164"/>
      <c r="K24" s="164"/>
      <c r="L24" s="165"/>
      <c r="M24" s="5">
        <v>10</v>
      </c>
      <c r="N24" s="1" t="s">
        <v>21</v>
      </c>
      <c r="Y24" s="166"/>
      <c r="Z24" s="167"/>
      <c r="AA24" s="167"/>
      <c r="AB24" s="167"/>
      <c r="AC24" s="168"/>
    </row>
    <row r="25" spans="1:32" s="4" customFormat="1" ht="22.5" customHeight="1">
      <c r="B25" s="4" t="s">
        <v>22</v>
      </c>
    </row>
    <row r="26" spans="1:32">
      <c r="B26" s="94" t="s">
        <v>238</v>
      </c>
    </row>
    <row r="27" spans="1:32">
      <c r="B27" s="94" t="s">
        <v>296</v>
      </c>
    </row>
    <row r="28" spans="1:32">
      <c r="B28" s="94" t="s">
        <v>297</v>
      </c>
    </row>
    <row r="29" spans="1:32" ht="11.25" customHeight="1">
      <c r="Y29" s="172" t="s">
        <v>236</v>
      </c>
      <c r="Z29" s="173"/>
      <c r="AA29" s="173"/>
      <c r="AB29" s="173"/>
      <c r="AC29" s="173"/>
      <c r="AD29" s="174"/>
    </row>
    <row r="30" spans="1:32">
      <c r="A30" s="5">
        <v>11</v>
      </c>
      <c r="B30" s="1" t="s">
        <v>239</v>
      </c>
      <c r="C30" s="15"/>
      <c r="D30" s="15"/>
      <c r="E30" s="15"/>
      <c r="H30" s="160"/>
      <c r="I30" s="161"/>
      <c r="J30" s="161"/>
      <c r="K30" s="161"/>
      <c r="L30" s="161"/>
      <c r="M30" s="161"/>
      <c r="N30" s="161"/>
      <c r="O30" s="161"/>
      <c r="P30" s="161"/>
      <c r="Q30" s="162"/>
      <c r="S30" s="29">
        <v>12</v>
      </c>
      <c r="T30" s="30" t="s">
        <v>24</v>
      </c>
      <c r="U30" s="15"/>
      <c r="V30" s="15"/>
      <c r="AA30" s="169"/>
      <c r="AB30" s="170"/>
      <c r="AC30" s="171"/>
    </row>
    <row r="31" spans="1:32" s="4" customFormat="1" ht="22.5" customHeight="1">
      <c r="B31" s="4" t="s">
        <v>240</v>
      </c>
    </row>
    <row r="32" spans="1:32">
      <c r="B32" s="43" t="s">
        <v>241</v>
      </c>
    </row>
    <row r="33" spans="1:29">
      <c r="B33" s="1" t="s">
        <v>242</v>
      </c>
    </row>
    <row r="34" spans="1:29">
      <c r="B34" s="1" t="s">
        <v>243</v>
      </c>
    </row>
    <row r="35" spans="1:29">
      <c r="B35" s="1" t="s">
        <v>244</v>
      </c>
    </row>
    <row r="36" spans="1:29"/>
    <row r="37" spans="1:29" s="28" customFormat="1">
      <c r="A37" s="5">
        <v>13</v>
      </c>
      <c r="B37" s="1" t="s">
        <v>245</v>
      </c>
      <c r="C37" s="31"/>
      <c r="D37" s="31"/>
      <c r="E37" s="31"/>
      <c r="F37" s="31"/>
      <c r="H37" s="31"/>
      <c r="I37" s="31"/>
      <c r="J37" s="31"/>
      <c r="K37" s="31"/>
      <c r="L37" s="31"/>
      <c r="M37" s="32"/>
      <c r="N37" s="31"/>
      <c r="O37" s="31"/>
      <c r="P37" s="31"/>
      <c r="Q37" s="31"/>
      <c r="R37" s="31"/>
      <c r="S37" s="31"/>
      <c r="T37" s="31"/>
      <c r="V37" s="31"/>
      <c r="W37" s="30"/>
      <c r="AA37" s="15" t="s">
        <v>25</v>
      </c>
    </row>
    <row r="38" spans="1:29" s="28" customFormat="1" ht="12.75"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6"/>
      <c r="AA38" s="157"/>
      <c r="AB38" s="158"/>
      <c r="AC38" s="159"/>
    </row>
    <row r="39" spans="1:29" s="28" customFormat="1" ht="12.75">
      <c r="B39" s="154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6"/>
      <c r="AA39" s="157"/>
      <c r="AB39" s="158"/>
      <c r="AC39" s="159"/>
    </row>
    <row r="40" spans="1:29" s="28" customFormat="1" ht="12.75"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6"/>
      <c r="AA40" s="157"/>
      <c r="AB40" s="158"/>
      <c r="AC40" s="159"/>
    </row>
    <row r="41" spans="1:29" s="28" customFormat="1" ht="12.75">
      <c r="B41" s="154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6"/>
      <c r="AA41" s="157"/>
      <c r="AB41" s="158"/>
      <c r="AC41" s="159"/>
    </row>
    <row r="42" spans="1:29" s="28" customFormat="1" ht="12.75"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6"/>
      <c r="AA42" s="157"/>
      <c r="AB42" s="158"/>
      <c r="AC42" s="159"/>
    </row>
    <row r="43" spans="1:29" s="28" customFormat="1" ht="12.75">
      <c r="B43" s="154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6"/>
      <c r="AA43" s="157"/>
      <c r="AB43" s="158"/>
      <c r="AC43" s="159"/>
    </row>
    <row r="44" spans="1:29" s="28" customFormat="1" ht="12.75"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6"/>
      <c r="AA44" s="157"/>
      <c r="AB44" s="158"/>
      <c r="AC44" s="159"/>
    </row>
    <row r="45" spans="1:29" s="28" customFormat="1" ht="12.75">
      <c r="B45" s="154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6"/>
      <c r="AA45" s="157"/>
      <c r="AB45" s="158"/>
      <c r="AC45" s="159"/>
    </row>
    <row r="46" spans="1:29" s="28" customFormat="1" ht="12.75">
      <c r="B46" s="154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6"/>
      <c r="AA46" s="157"/>
      <c r="AB46" s="158"/>
      <c r="AC46" s="159"/>
    </row>
    <row r="47" spans="1:29" s="28" customFormat="1" ht="12.75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6"/>
      <c r="AA47" s="157"/>
      <c r="AB47" s="158"/>
      <c r="AC47" s="159"/>
    </row>
    <row r="48" spans="1:29" s="28" customFormat="1" ht="12.75">
      <c r="B48" s="154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6"/>
      <c r="AA48" s="157"/>
      <c r="AB48" s="158"/>
      <c r="AC48" s="159"/>
    </row>
    <row r="49" spans="2:29" s="4" customFormat="1" ht="15" customHeight="1">
      <c r="B49" s="154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6"/>
      <c r="Z49" s="28"/>
      <c r="AA49" s="157"/>
      <c r="AB49" s="158"/>
      <c r="AC49" s="159"/>
    </row>
    <row r="50" spans="2:29" ht="3.75" customHeight="1"/>
    <row r="51" spans="2:29" hidden="1"/>
    <row r="52" spans="2:29" hidden="1"/>
    <row r="53" spans="2:29" hidden="1"/>
  </sheetData>
  <sheetProtection formatRows="0" insertRows="0"/>
  <mergeCells count="39">
    <mergeCell ref="G10:AF10"/>
    <mergeCell ref="E6:AF6"/>
    <mergeCell ref="E7:AF7"/>
    <mergeCell ref="E3:AF3"/>
    <mergeCell ref="E4:AF4"/>
    <mergeCell ref="W9:AF9"/>
    <mergeCell ref="G11:Q11"/>
    <mergeCell ref="W11:AF11"/>
    <mergeCell ref="H24:L24"/>
    <mergeCell ref="Y24:AC24"/>
    <mergeCell ref="AA30:AC30"/>
    <mergeCell ref="B38:Y38"/>
    <mergeCell ref="AA38:AC38"/>
    <mergeCell ref="Y23:AD23"/>
    <mergeCell ref="Y29:AD29"/>
    <mergeCell ref="I23:K23"/>
    <mergeCell ref="H30:Q30"/>
    <mergeCell ref="B39:Y39"/>
    <mergeCell ref="AA39:AC39"/>
    <mergeCell ref="B40:Y40"/>
    <mergeCell ref="AA40:AC40"/>
    <mergeCell ref="B41:Y41"/>
    <mergeCell ref="AA41:AC41"/>
    <mergeCell ref="B45:Y45"/>
    <mergeCell ref="AA45:AC45"/>
    <mergeCell ref="B46:Y46"/>
    <mergeCell ref="AA46:AC46"/>
    <mergeCell ref="B42:Y42"/>
    <mergeCell ref="AA42:AC42"/>
    <mergeCell ref="B43:Y43"/>
    <mergeCell ref="AA43:AC43"/>
    <mergeCell ref="B44:Y44"/>
    <mergeCell ref="AA44:AC44"/>
    <mergeCell ref="B48:Y48"/>
    <mergeCell ref="AA48:AC48"/>
    <mergeCell ref="B49:Y49"/>
    <mergeCell ref="AA49:AC49"/>
    <mergeCell ref="B47:Y47"/>
    <mergeCell ref="AA47:AC47"/>
  </mergeCells>
  <phoneticPr fontId="19" type="noConversion"/>
  <conditionalFormatting sqref="W8">
    <cfRule type="expression" dxfId="1" priority="1" stopIfTrue="1">
      <formula>$AH$9=5</formula>
    </cfRule>
  </conditionalFormatting>
  <printOptions horizontalCentered="1"/>
  <pageMargins left="0.39370078740157483" right="0.27559055118110237" top="0.68" bottom="0.43307086614173229" header="0.27559055118110237" footer="0.23622047244094491"/>
  <pageSetup paperSize="9" orientation="portrait" horizontalDpi="300" verticalDpi="300" r:id="rId1"/>
  <headerFooter alignWithMargins="0">
    <oddHeader>&amp;L&amp;"Calibri,Bold"&amp;16International Comparison Programme – 2011 Construction Price Survey</oddHeader>
    <oddFooter>&amp;L&amp;10Date printed &amp;D&amp;R&amp;10Sheet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20"/>
  </sheetPr>
  <dimension ref="A1:AH285"/>
  <sheetViews>
    <sheetView showGridLines="0" showRowColHeaders="0" workbookViewId="0"/>
  </sheetViews>
  <sheetFormatPr defaultColWidth="0" defaultRowHeight="15" zeroHeight="1"/>
  <cols>
    <col min="1" max="1" width="1.25" style="1" customWidth="1"/>
    <col min="2" max="33" width="2.75" style="1" customWidth="1"/>
    <col min="34" max="34" width="1" style="1" customWidth="1"/>
    <col min="35" max="16384" width="2.75" style="1" hidden="1"/>
  </cols>
  <sheetData>
    <row r="1" spans="2:13" ht="15.75">
      <c r="B1" s="2" t="s">
        <v>0</v>
      </c>
    </row>
    <row r="2" spans="2:13">
      <c r="B2" s="3"/>
    </row>
    <row r="3" spans="2:13" s="4" customFormat="1" ht="22.5" customHeight="1">
      <c r="B3" s="4" t="s">
        <v>27</v>
      </c>
      <c r="M3" s="33"/>
    </row>
    <row r="4" spans="2:13">
      <c r="B4" s="1" t="s">
        <v>246</v>
      </c>
    </row>
    <row r="5" spans="2:13">
      <c r="B5" s="1" t="s">
        <v>28</v>
      </c>
    </row>
    <row r="6" spans="2:13">
      <c r="B6" s="1" t="s">
        <v>29</v>
      </c>
    </row>
    <row r="7" spans="2:13" s="4" customFormat="1" ht="22.5" customHeight="1">
      <c r="B7" s="4" t="s">
        <v>30</v>
      </c>
    </row>
    <row r="8" spans="2:13">
      <c r="B8" s="1" t="s">
        <v>247</v>
      </c>
    </row>
    <row r="9" spans="2:13">
      <c r="B9" s="1" t="s">
        <v>31</v>
      </c>
    </row>
    <row r="10" spans="2:13">
      <c r="B10" s="1" t="s">
        <v>32</v>
      </c>
    </row>
    <row r="11" spans="2:13">
      <c r="B11" s="1" t="s">
        <v>33</v>
      </c>
    </row>
    <row r="12" spans="2:13">
      <c r="B12" s="1" t="s">
        <v>212</v>
      </c>
    </row>
    <row r="13" spans="2:13">
      <c r="B13" s="1" t="s">
        <v>248</v>
      </c>
    </row>
    <row r="14" spans="2:13">
      <c r="B14" s="1" t="s">
        <v>34</v>
      </c>
    </row>
    <row r="15" spans="2:13">
      <c r="B15" s="1" t="s">
        <v>249</v>
      </c>
    </row>
    <row r="16" spans="2:13">
      <c r="B16" s="1" t="s">
        <v>35</v>
      </c>
    </row>
    <row r="17" spans="2:34">
      <c r="B17" s="1" t="s">
        <v>36</v>
      </c>
    </row>
    <row r="18" spans="2:34">
      <c r="B18" s="1" t="s">
        <v>37</v>
      </c>
    </row>
    <row r="19" spans="2:34">
      <c r="B19" s="1" t="s">
        <v>213</v>
      </c>
      <c r="H19" s="34"/>
    </row>
    <row r="20" spans="2:34">
      <c r="B20" s="1" t="s">
        <v>214</v>
      </c>
      <c r="H20" s="34"/>
    </row>
    <row r="21" spans="2:34">
      <c r="B21" s="1" t="s">
        <v>250</v>
      </c>
    </row>
    <row r="22" spans="2:34">
      <c r="B22" s="1" t="s">
        <v>38</v>
      </c>
    </row>
    <row r="23" spans="2:34">
      <c r="B23" s="1" t="s">
        <v>39</v>
      </c>
    </row>
    <row r="24" spans="2:34">
      <c r="B24" s="1" t="s">
        <v>40</v>
      </c>
    </row>
    <row r="25" spans="2:34">
      <c r="B25" s="35" t="s">
        <v>257</v>
      </c>
    </row>
    <row r="26" spans="2:34">
      <c r="B26" s="35" t="s">
        <v>258</v>
      </c>
    </row>
    <row r="27" spans="2:34">
      <c r="B27" s="1" t="s">
        <v>259</v>
      </c>
    </row>
    <row r="28" spans="2:34">
      <c r="B28" s="1" t="s">
        <v>251</v>
      </c>
    </row>
    <row r="29" spans="2:34">
      <c r="B29" s="1" t="s">
        <v>41</v>
      </c>
    </row>
    <row r="30" spans="2:34">
      <c r="B30" s="1" t="s">
        <v>42</v>
      </c>
    </row>
    <row r="31" spans="2:34">
      <c r="B31" s="1" t="s">
        <v>43</v>
      </c>
    </row>
    <row r="32" spans="2:34">
      <c r="B32" s="35" t="s">
        <v>252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2:34">
      <c r="B33" s="35" t="s">
        <v>215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2:34" s="4" customFormat="1" ht="22.5" customHeight="1">
      <c r="B34" s="4" t="s">
        <v>44</v>
      </c>
    </row>
    <row r="35" spans="2:34">
      <c r="B35" s="1" t="s">
        <v>253</v>
      </c>
    </row>
    <row r="36" spans="2:34">
      <c r="B36" s="1" t="s">
        <v>267</v>
      </c>
    </row>
    <row r="37" spans="2:34">
      <c r="B37" s="1" t="s">
        <v>268</v>
      </c>
    </row>
    <row r="38" spans="2:34">
      <c r="B38" s="1" t="s">
        <v>269</v>
      </c>
    </row>
    <row r="39" spans="2:34">
      <c r="B39" s="1" t="s">
        <v>270</v>
      </c>
    </row>
    <row r="40" spans="2:34">
      <c r="B40" s="1" t="s">
        <v>271</v>
      </c>
    </row>
    <row r="41" spans="2:34">
      <c r="B41" s="1" t="s">
        <v>272</v>
      </c>
    </row>
    <row r="42" spans="2:34">
      <c r="B42" s="1" t="s">
        <v>309</v>
      </c>
    </row>
    <row r="43" spans="2:34">
      <c r="B43" s="1" t="s">
        <v>260</v>
      </c>
    </row>
    <row r="44" spans="2:34">
      <c r="B44" s="1" t="s">
        <v>45</v>
      </c>
    </row>
    <row r="45" spans="2:34">
      <c r="B45" s="1" t="s">
        <v>261</v>
      </c>
    </row>
    <row r="46" spans="2:34">
      <c r="B46" s="1" t="s">
        <v>254</v>
      </c>
    </row>
    <row r="47" spans="2:34">
      <c r="B47" s="1" t="s">
        <v>46</v>
      </c>
    </row>
    <row r="48" spans="2:34">
      <c r="B48" s="1" t="s">
        <v>47</v>
      </c>
    </row>
    <row r="49" spans="2:2">
      <c r="B49" s="1" t="s">
        <v>262</v>
      </c>
    </row>
    <row r="50" spans="2:2">
      <c r="B50" s="1" t="s">
        <v>263</v>
      </c>
    </row>
    <row r="51" spans="2:2">
      <c r="B51" s="1" t="s">
        <v>264</v>
      </c>
    </row>
    <row r="52" spans="2:2">
      <c r="B52" s="1" t="s">
        <v>265</v>
      </c>
    </row>
    <row r="53" spans="2:2">
      <c r="B53" s="1" t="s">
        <v>266</v>
      </c>
    </row>
    <row r="54" spans="2:2">
      <c r="B54" s="36" t="s">
        <v>255</v>
      </c>
    </row>
    <row r="55" spans="2:2">
      <c r="B55" s="36" t="s">
        <v>48</v>
      </c>
    </row>
    <row r="56" spans="2:2">
      <c r="B56" s="1" t="s">
        <v>49</v>
      </c>
    </row>
    <row r="57" spans="2:2">
      <c r="B57" s="36" t="s">
        <v>256</v>
      </c>
    </row>
    <row r="58" spans="2:2">
      <c r="B58" s="1" t="s">
        <v>50</v>
      </c>
    </row>
    <row r="59" spans="2:2">
      <c r="B59" s="1" t="s">
        <v>51</v>
      </c>
    </row>
    <row r="60" spans="2:2"/>
    <row r="61" spans="2:2" hidden="1"/>
    <row r="62" spans="2:2" hidden="1"/>
    <row r="63" spans="2:2" hidden="1"/>
    <row r="64" spans="2: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</sheetData>
  <sheetProtection password="CFEF" sheet="1" objects="1" scenarios="1"/>
  <phoneticPr fontId="19" type="noConversion"/>
  <printOptions horizontalCentered="1"/>
  <pageMargins left="0.39370078740157483" right="0.27559055118110237" top="0.69" bottom="0.43307086614173229" header="0.27559055118110237" footer="0.23622047244094491"/>
  <pageSetup paperSize="9" fitToWidth="0" fitToHeight="0" orientation="portrait" horizontalDpi="300" verticalDpi="300" r:id="rId1"/>
  <headerFooter alignWithMargins="0">
    <oddHeader>&amp;L&amp;"Calibri,Bold"&amp;16International Comparison Programme – 2011 Construction Price Survey</oddHeader>
    <oddFooter>&amp;L&amp;10Date printed &amp;D&amp;R&amp;10Sheet &amp;P of &amp;N</oddFooter>
  </headerFooter>
  <rowBreaks count="1" manualBreakCount="1">
    <brk id="49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28"/>
    <pageSetUpPr fitToPage="1"/>
  </sheetPr>
  <dimension ref="B1:H58"/>
  <sheetViews>
    <sheetView showGridLines="0" showRowColHeaders="0" workbookViewId="0"/>
  </sheetViews>
  <sheetFormatPr defaultColWidth="0" defaultRowHeight="15.75" zeroHeight="1"/>
  <cols>
    <col min="1" max="1" width="1.375" style="51" customWidth="1"/>
    <col min="2" max="2" width="5.625" style="51" customWidth="1"/>
    <col min="3" max="3" width="16.125" style="51" customWidth="1"/>
    <col min="4" max="4" width="41.125" style="51" customWidth="1"/>
    <col min="5" max="5" width="8.875" style="51" customWidth="1"/>
    <col min="6" max="6" width="9.75" style="51" customWidth="1"/>
    <col min="7" max="7" width="11.875" style="51" customWidth="1"/>
    <col min="8" max="8" width="35.875" style="51" customWidth="1"/>
    <col min="9" max="9" width="0.875" style="51" customWidth="1"/>
    <col min="10" max="16384" width="0" style="51" hidden="1"/>
  </cols>
  <sheetData>
    <row r="1" spans="2:8">
      <c r="B1" s="64" t="s">
        <v>0</v>
      </c>
    </row>
    <row r="2" spans="2:8"/>
    <row r="3" spans="2:8">
      <c r="B3" s="65" t="s">
        <v>52</v>
      </c>
      <c r="G3" s="96" t="s">
        <v>282</v>
      </c>
    </row>
    <row r="4" spans="2:8">
      <c r="B4" s="101">
        <v>1</v>
      </c>
      <c r="C4" s="101">
        <v>2</v>
      </c>
      <c r="D4" s="101">
        <v>3</v>
      </c>
      <c r="E4" s="101">
        <v>4</v>
      </c>
      <c r="F4" s="101">
        <v>5</v>
      </c>
      <c r="G4" s="101">
        <v>6</v>
      </c>
      <c r="H4" s="101">
        <v>7</v>
      </c>
    </row>
    <row r="5" spans="2:8" ht="30">
      <c r="B5" s="50" t="s">
        <v>53</v>
      </c>
      <c r="C5" s="50" t="s">
        <v>54</v>
      </c>
      <c r="D5" s="50" t="s">
        <v>55</v>
      </c>
      <c r="E5" s="102" t="s">
        <v>56</v>
      </c>
      <c r="F5" s="102" t="s">
        <v>57</v>
      </c>
      <c r="G5" s="50" t="s">
        <v>58</v>
      </c>
      <c r="H5" s="50" t="s">
        <v>59</v>
      </c>
    </row>
    <row r="6" spans="2:8" ht="38.25">
      <c r="B6" s="66">
        <v>14</v>
      </c>
      <c r="C6" s="67" t="s">
        <v>60</v>
      </c>
      <c r="D6" s="67" t="s">
        <v>61</v>
      </c>
      <c r="E6" s="68" t="s">
        <v>62</v>
      </c>
      <c r="F6" s="70"/>
      <c r="G6" s="70"/>
      <c r="H6" s="70"/>
    </row>
    <row r="7" spans="2:8" ht="25.5">
      <c r="B7" s="66">
        <v>15</v>
      </c>
      <c r="C7" s="67" t="s">
        <v>63</v>
      </c>
      <c r="D7" s="67" t="s">
        <v>64</v>
      </c>
      <c r="E7" s="68" t="s">
        <v>62</v>
      </c>
      <c r="F7" s="70"/>
      <c r="G7" s="70"/>
      <c r="H7" s="70"/>
    </row>
    <row r="8" spans="2:8" ht="25.5">
      <c r="B8" s="66">
        <v>16</v>
      </c>
      <c r="C8" s="67" t="s">
        <v>65</v>
      </c>
      <c r="D8" s="67" t="s">
        <v>273</v>
      </c>
      <c r="E8" s="68" t="s">
        <v>62</v>
      </c>
      <c r="F8" s="70"/>
      <c r="G8" s="70"/>
      <c r="H8" s="70"/>
    </row>
    <row r="9" spans="2:8" ht="25.5">
      <c r="B9" s="66">
        <v>17</v>
      </c>
      <c r="C9" s="67" t="s">
        <v>66</v>
      </c>
      <c r="D9" s="67" t="s">
        <v>67</v>
      </c>
      <c r="E9" s="68" t="s">
        <v>62</v>
      </c>
      <c r="F9" s="70"/>
      <c r="G9" s="70"/>
      <c r="H9" s="70"/>
    </row>
    <row r="10" spans="2:8" ht="25.5">
      <c r="B10" s="66">
        <v>18</v>
      </c>
      <c r="C10" s="67" t="s">
        <v>68</v>
      </c>
      <c r="D10" s="95" t="s">
        <v>274</v>
      </c>
      <c r="E10" s="68" t="s">
        <v>69</v>
      </c>
      <c r="F10" s="70"/>
      <c r="G10" s="70"/>
      <c r="H10" s="70"/>
    </row>
    <row r="11" spans="2:8">
      <c r="B11" s="66">
        <v>19</v>
      </c>
      <c r="C11" s="67" t="s">
        <v>70</v>
      </c>
      <c r="D11" s="67" t="s">
        <v>275</v>
      </c>
      <c r="E11" s="68" t="s">
        <v>69</v>
      </c>
      <c r="F11" s="70"/>
      <c r="G11" s="70"/>
      <c r="H11" s="70"/>
    </row>
    <row r="12" spans="2:8" ht="25.5">
      <c r="B12" s="66">
        <v>20</v>
      </c>
      <c r="C12" s="67" t="s">
        <v>71</v>
      </c>
      <c r="D12" s="67" t="s">
        <v>72</v>
      </c>
      <c r="E12" s="68" t="s">
        <v>69</v>
      </c>
      <c r="F12" s="70"/>
      <c r="G12" s="70"/>
      <c r="H12" s="70"/>
    </row>
    <row r="13" spans="2:8">
      <c r="B13" s="66">
        <v>21</v>
      </c>
      <c r="C13" s="67" t="s">
        <v>73</v>
      </c>
      <c r="D13" s="67" t="s">
        <v>74</v>
      </c>
      <c r="E13" s="68" t="s">
        <v>75</v>
      </c>
      <c r="F13" s="70"/>
      <c r="G13" s="70"/>
      <c r="H13" s="70"/>
    </row>
    <row r="14" spans="2:8">
      <c r="B14" s="66">
        <v>22</v>
      </c>
      <c r="C14" s="67" t="s">
        <v>76</v>
      </c>
      <c r="D14" s="67" t="s">
        <v>77</v>
      </c>
      <c r="E14" s="68" t="s">
        <v>75</v>
      </c>
      <c r="F14" s="70"/>
      <c r="G14" s="70"/>
      <c r="H14" s="70"/>
    </row>
    <row r="15" spans="2:8" ht="25.5">
      <c r="B15" s="66">
        <v>23</v>
      </c>
      <c r="C15" s="67" t="s">
        <v>78</v>
      </c>
      <c r="D15" s="67" t="s">
        <v>79</v>
      </c>
      <c r="E15" s="68" t="s">
        <v>75</v>
      </c>
      <c r="F15" s="70"/>
      <c r="G15" s="70"/>
      <c r="H15" s="70"/>
    </row>
    <row r="16" spans="2:8">
      <c r="B16" s="66">
        <v>24</v>
      </c>
      <c r="C16" s="67" t="s">
        <v>80</v>
      </c>
      <c r="D16" s="67" t="s">
        <v>81</v>
      </c>
      <c r="E16" s="68" t="s">
        <v>75</v>
      </c>
      <c r="F16" s="70"/>
      <c r="G16" s="70"/>
      <c r="H16" s="70"/>
    </row>
    <row r="17" spans="2:8" ht="25.5">
      <c r="B17" s="66">
        <v>25</v>
      </c>
      <c r="C17" s="67" t="s">
        <v>82</v>
      </c>
      <c r="D17" s="67" t="s">
        <v>83</v>
      </c>
      <c r="E17" s="68" t="s">
        <v>84</v>
      </c>
      <c r="F17" s="70"/>
      <c r="G17" s="70"/>
      <c r="H17" s="70"/>
    </row>
    <row r="18" spans="2:8" ht="25.5">
      <c r="B18" s="66">
        <v>26</v>
      </c>
      <c r="C18" s="67" t="s">
        <v>85</v>
      </c>
      <c r="D18" s="67" t="s">
        <v>86</v>
      </c>
      <c r="E18" s="68" t="s">
        <v>62</v>
      </c>
      <c r="F18" s="70"/>
      <c r="G18" s="70"/>
      <c r="H18" s="70"/>
    </row>
    <row r="19" spans="2:8" ht="25.5">
      <c r="B19" s="66">
        <v>27</v>
      </c>
      <c r="C19" s="67" t="s">
        <v>87</v>
      </c>
      <c r="D19" s="67" t="s">
        <v>88</v>
      </c>
      <c r="E19" s="68" t="s">
        <v>69</v>
      </c>
      <c r="F19" s="70"/>
      <c r="G19" s="70"/>
      <c r="H19" s="70"/>
    </row>
    <row r="20" spans="2:8" ht="27.75">
      <c r="B20" s="66">
        <v>28</v>
      </c>
      <c r="C20" s="67" t="s">
        <v>89</v>
      </c>
      <c r="D20" s="67" t="s">
        <v>276</v>
      </c>
      <c r="E20" s="68" t="s">
        <v>62</v>
      </c>
      <c r="F20" s="70"/>
      <c r="G20" s="70"/>
      <c r="H20" s="70"/>
    </row>
    <row r="21" spans="2:8" ht="27.75">
      <c r="B21" s="66">
        <v>29</v>
      </c>
      <c r="C21" s="67" t="s">
        <v>90</v>
      </c>
      <c r="D21" s="67" t="s">
        <v>277</v>
      </c>
      <c r="E21" s="68" t="s">
        <v>62</v>
      </c>
      <c r="F21" s="70"/>
      <c r="G21" s="70"/>
      <c r="H21" s="70"/>
    </row>
    <row r="22" spans="2:8" ht="27.75">
      <c r="B22" s="66">
        <v>30</v>
      </c>
      <c r="C22" s="67" t="s">
        <v>91</v>
      </c>
      <c r="D22" s="67" t="s">
        <v>278</v>
      </c>
      <c r="E22" s="68" t="s">
        <v>62</v>
      </c>
      <c r="F22" s="70"/>
      <c r="G22" s="70"/>
      <c r="H22" s="70"/>
    </row>
    <row r="23" spans="2:8" ht="27.75">
      <c r="B23" s="66">
        <v>31</v>
      </c>
      <c r="C23" s="67" t="s">
        <v>92</v>
      </c>
      <c r="D23" s="67" t="s">
        <v>279</v>
      </c>
      <c r="E23" s="68" t="s">
        <v>62</v>
      </c>
      <c r="F23" s="70"/>
      <c r="G23" s="70"/>
      <c r="H23" s="70"/>
    </row>
    <row r="24" spans="2:8" ht="25.5">
      <c r="B24" s="66">
        <v>32</v>
      </c>
      <c r="C24" s="67" t="s">
        <v>93</v>
      </c>
      <c r="D24" s="67" t="s">
        <v>281</v>
      </c>
      <c r="E24" s="68" t="s">
        <v>69</v>
      </c>
      <c r="F24" s="70"/>
      <c r="G24" s="70"/>
      <c r="H24" s="70"/>
    </row>
    <row r="25" spans="2:8" ht="25.5">
      <c r="B25" s="66">
        <v>33</v>
      </c>
      <c r="C25" s="67" t="s">
        <v>94</v>
      </c>
      <c r="D25" s="67" t="s">
        <v>280</v>
      </c>
      <c r="E25" s="68" t="s">
        <v>69</v>
      </c>
      <c r="F25" s="70"/>
      <c r="G25" s="70"/>
      <c r="H25" s="70"/>
    </row>
    <row r="26" spans="2:8">
      <c r="B26" s="66">
        <v>34</v>
      </c>
      <c r="C26" s="67" t="s">
        <v>95</v>
      </c>
      <c r="D26" s="67" t="s">
        <v>96</v>
      </c>
      <c r="E26" s="68" t="s">
        <v>69</v>
      </c>
      <c r="F26" s="70"/>
      <c r="G26" s="70"/>
      <c r="H26" s="70"/>
    </row>
    <row r="27" spans="2:8" ht="25.5">
      <c r="B27" s="66">
        <v>35</v>
      </c>
      <c r="C27" s="67" t="s">
        <v>97</v>
      </c>
      <c r="D27" s="67" t="s">
        <v>98</v>
      </c>
      <c r="E27" s="68" t="s">
        <v>69</v>
      </c>
      <c r="F27" s="70"/>
      <c r="G27" s="70"/>
      <c r="H27" s="70"/>
    </row>
    <row r="28" spans="2:8" ht="25.5">
      <c r="B28" s="66">
        <v>36</v>
      </c>
      <c r="C28" s="67" t="s">
        <v>99</v>
      </c>
      <c r="D28" s="67" t="s">
        <v>100</v>
      </c>
      <c r="E28" s="68" t="s">
        <v>69</v>
      </c>
      <c r="F28" s="70"/>
      <c r="G28" s="70"/>
      <c r="H28" s="70"/>
    </row>
    <row r="29" spans="2:8" ht="25.5">
      <c r="B29" s="66">
        <v>37</v>
      </c>
      <c r="C29" s="67" t="s">
        <v>101</v>
      </c>
      <c r="D29" s="67" t="s">
        <v>102</v>
      </c>
      <c r="E29" s="68" t="s">
        <v>69</v>
      </c>
      <c r="F29" s="70"/>
      <c r="G29" s="70"/>
      <c r="H29" s="70"/>
    </row>
    <row r="30" spans="2:8" ht="38.25">
      <c r="B30" s="66">
        <v>38</v>
      </c>
      <c r="C30" s="67" t="s">
        <v>103</v>
      </c>
      <c r="D30" s="67" t="s">
        <v>104</v>
      </c>
      <c r="E30" s="68" t="s">
        <v>105</v>
      </c>
      <c r="F30" s="70"/>
      <c r="G30" s="70"/>
      <c r="H30" s="70"/>
    </row>
    <row r="31" spans="2:8" ht="25.5">
      <c r="B31" s="66">
        <v>39</v>
      </c>
      <c r="C31" s="67" t="s">
        <v>106</v>
      </c>
      <c r="D31" s="67" t="s">
        <v>107</v>
      </c>
      <c r="E31" s="68" t="s">
        <v>84</v>
      </c>
      <c r="F31" s="70"/>
      <c r="G31" s="70"/>
      <c r="H31" s="70"/>
    </row>
    <row r="32" spans="2:8" ht="25.5">
      <c r="B32" s="66">
        <v>40</v>
      </c>
      <c r="C32" s="67" t="s">
        <v>108</v>
      </c>
      <c r="D32" s="67" t="s">
        <v>107</v>
      </c>
      <c r="E32" s="68" t="s">
        <v>84</v>
      </c>
      <c r="F32" s="70"/>
      <c r="G32" s="70"/>
      <c r="H32" s="70"/>
    </row>
    <row r="33" spans="2:8" ht="25.5">
      <c r="B33" s="66">
        <v>41</v>
      </c>
      <c r="C33" s="67" t="s">
        <v>109</v>
      </c>
      <c r="D33" s="67" t="s">
        <v>110</v>
      </c>
      <c r="E33" s="68" t="s">
        <v>84</v>
      </c>
      <c r="F33" s="70"/>
      <c r="G33" s="70"/>
      <c r="H33" s="70"/>
    </row>
    <row r="34" spans="2:8" ht="38.25">
      <c r="B34" s="66">
        <v>42</v>
      </c>
      <c r="C34" s="67" t="s">
        <v>111</v>
      </c>
      <c r="D34" s="67" t="s">
        <v>112</v>
      </c>
      <c r="E34" s="68" t="s">
        <v>69</v>
      </c>
      <c r="F34" s="70"/>
      <c r="G34" s="70"/>
      <c r="H34" s="70"/>
    </row>
    <row r="35" spans="2:8" ht="25.5">
      <c r="B35" s="66">
        <v>43</v>
      </c>
      <c r="C35" s="67" t="s">
        <v>113</v>
      </c>
      <c r="D35" s="67" t="s">
        <v>114</v>
      </c>
      <c r="E35" s="68" t="s">
        <v>105</v>
      </c>
      <c r="F35" s="70"/>
      <c r="G35" s="70"/>
      <c r="H35" s="70"/>
    </row>
    <row r="36" spans="2:8">
      <c r="B36" s="66">
        <v>44</v>
      </c>
      <c r="C36" s="67" t="s">
        <v>115</v>
      </c>
      <c r="D36" s="67" t="s">
        <v>116</v>
      </c>
      <c r="E36" s="68" t="s">
        <v>117</v>
      </c>
      <c r="F36" s="70"/>
      <c r="G36" s="70"/>
      <c r="H36" s="70"/>
    </row>
    <row r="37" spans="2:8">
      <c r="B37" s="66">
        <v>45</v>
      </c>
      <c r="C37" s="67" t="s">
        <v>118</v>
      </c>
      <c r="D37" s="67" t="s">
        <v>119</v>
      </c>
      <c r="E37" s="68" t="s">
        <v>117</v>
      </c>
      <c r="F37" s="70"/>
      <c r="G37" s="70"/>
      <c r="H37" s="70"/>
    </row>
    <row r="38" spans="2:8" ht="25.5">
      <c r="B38" s="66">
        <v>46</v>
      </c>
      <c r="C38" s="67" t="s">
        <v>120</v>
      </c>
      <c r="D38" s="67" t="s">
        <v>121</v>
      </c>
      <c r="E38" s="68" t="s">
        <v>105</v>
      </c>
      <c r="F38" s="70"/>
      <c r="G38" s="70"/>
      <c r="H38" s="70"/>
    </row>
    <row r="39" spans="2:8" ht="25.5">
      <c r="B39" s="66">
        <v>47</v>
      </c>
      <c r="C39" s="67" t="s">
        <v>122</v>
      </c>
      <c r="D39" s="67" t="s">
        <v>123</v>
      </c>
      <c r="E39" s="68" t="s">
        <v>105</v>
      </c>
      <c r="F39" s="70"/>
      <c r="G39" s="70"/>
      <c r="H39" s="70"/>
    </row>
    <row r="40" spans="2:8" ht="38.25">
      <c r="B40" s="66">
        <v>48</v>
      </c>
      <c r="C40" s="67" t="s">
        <v>124</v>
      </c>
      <c r="D40" s="67" t="s">
        <v>125</v>
      </c>
      <c r="E40" s="68" t="s">
        <v>105</v>
      </c>
      <c r="F40" s="70"/>
      <c r="G40" s="70"/>
      <c r="H40" s="70"/>
    </row>
    <row r="41" spans="2:8" ht="25.5">
      <c r="B41" s="66">
        <v>49</v>
      </c>
      <c r="C41" s="67" t="s">
        <v>126</v>
      </c>
      <c r="D41" s="67" t="s">
        <v>127</v>
      </c>
      <c r="E41" s="68" t="s">
        <v>105</v>
      </c>
      <c r="F41" s="70"/>
      <c r="G41" s="70"/>
      <c r="H41" s="70"/>
    </row>
    <row r="42" spans="2:8" ht="25.5">
      <c r="B42" s="66">
        <v>50</v>
      </c>
      <c r="C42" s="67" t="s">
        <v>128</v>
      </c>
      <c r="D42" s="67" t="s">
        <v>129</v>
      </c>
      <c r="E42" s="68" t="s">
        <v>105</v>
      </c>
      <c r="F42" s="70"/>
      <c r="G42" s="70"/>
      <c r="H42" s="70"/>
    </row>
    <row r="43" spans="2:8">
      <c r="B43" s="66">
        <v>51</v>
      </c>
      <c r="C43" s="67" t="s">
        <v>130</v>
      </c>
      <c r="D43" s="67" t="s">
        <v>131</v>
      </c>
      <c r="E43" s="68" t="s">
        <v>132</v>
      </c>
      <c r="F43" s="70"/>
      <c r="G43" s="70"/>
      <c r="H43" s="70"/>
    </row>
    <row r="44" spans="2:8">
      <c r="B44" s="106"/>
      <c r="C44" s="107"/>
      <c r="D44" s="107"/>
      <c r="E44" s="108"/>
      <c r="F44" s="108"/>
      <c r="G44" s="108"/>
      <c r="H44" s="108"/>
    </row>
    <row r="45" spans="2:8">
      <c r="B45" s="29">
        <v>52</v>
      </c>
      <c r="C45" s="104" t="s">
        <v>300</v>
      </c>
    </row>
    <row r="46" spans="2:8">
      <c r="B46" s="29"/>
      <c r="C46" s="183"/>
      <c r="D46" s="184"/>
      <c r="E46" s="184"/>
      <c r="F46" s="184"/>
      <c r="G46" s="184"/>
      <c r="H46" s="185"/>
    </row>
    <row r="47" spans="2:8">
      <c r="B47" s="29"/>
      <c r="C47" s="183"/>
      <c r="D47" s="184"/>
      <c r="E47" s="184"/>
      <c r="F47" s="184"/>
      <c r="G47" s="184"/>
      <c r="H47" s="185"/>
    </row>
    <row r="48" spans="2:8">
      <c r="C48" s="183"/>
      <c r="D48" s="184"/>
      <c r="E48" s="184"/>
      <c r="F48" s="184"/>
      <c r="G48" s="184"/>
      <c r="H48" s="185"/>
    </row>
    <row r="49" spans="2:8">
      <c r="C49" s="183"/>
      <c r="D49" s="184"/>
      <c r="E49" s="184"/>
      <c r="F49" s="184"/>
      <c r="G49" s="184"/>
      <c r="H49" s="185"/>
    </row>
    <row r="50" spans="2:8">
      <c r="C50" s="183"/>
      <c r="D50" s="184"/>
      <c r="E50" s="184"/>
      <c r="F50" s="184"/>
      <c r="G50" s="184"/>
      <c r="H50" s="185"/>
    </row>
    <row r="51" spans="2:8">
      <c r="C51" s="183"/>
      <c r="D51" s="184"/>
      <c r="E51" s="184"/>
      <c r="F51" s="184"/>
      <c r="G51" s="184"/>
      <c r="H51" s="185"/>
    </row>
    <row r="52" spans="2:8">
      <c r="C52" s="183"/>
      <c r="D52" s="184"/>
      <c r="E52" s="184"/>
      <c r="F52" s="184"/>
      <c r="G52" s="184"/>
      <c r="H52" s="185"/>
    </row>
    <row r="53" spans="2:8">
      <c r="C53" s="183"/>
      <c r="D53" s="184"/>
      <c r="E53" s="184"/>
      <c r="F53" s="184"/>
      <c r="G53" s="184"/>
      <c r="H53" s="185"/>
    </row>
    <row r="54" spans="2:8">
      <c r="C54" s="183"/>
      <c r="D54" s="184"/>
      <c r="E54" s="184"/>
      <c r="F54" s="184"/>
      <c r="G54" s="184"/>
      <c r="H54" s="185"/>
    </row>
    <row r="55" spans="2:8">
      <c r="B55" s="106"/>
      <c r="C55" s="183"/>
      <c r="D55" s="184"/>
      <c r="E55" s="184"/>
      <c r="F55" s="184"/>
      <c r="G55" s="184"/>
      <c r="H55" s="185"/>
    </row>
    <row r="56" spans="2:8">
      <c r="B56" s="106"/>
      <c r="C56" s="183"/>
      <c r="D56" s="184"/>
      <c r="E56" s="184"/>
      <c r="F56" s="184"/>
      <c r="G56" s="184"/>
      <c r="H56" s="185"/>
    </row>
    <row r="57" spans="2:8">
      <c r="B57" s="106"/>
      <c r="C57" s="183"/>
      <c r="D57" s="184"/>
      <c r="E57" s="184"/>
      <c r="F57" s="184"/>
      <c r="G57" s="184"/>
      <c r="H57" s="185"/>
    </row>
    <row r="58" spans="2:8" s="126" customFormat="1" ht="4.5" customHeight="1"/>
  </sheetData>
  <sheetProtection password="CFEF" sheet="1" objects="1" scenarios="1" formatRows="0" insertRows="0"/>
  <mergeCells count="12">
    <mergeCell ref="C46:H46"/>
    <mergeCell ref="C47:H47"/>
    <mergeCell ref="C48:H48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</mergeCells>
  <phoneticPr fontId="19" type="noConversion"/>
  <pageMargins left="0.46" right="0.25" top="0.55000000000000004" bottom="0.52" header="0.25" footer="0.31"/>
  <pageSetup paperSize="9" fitToHeight="0" orientation="landscape" horizontalDpi="300" verticalDpi="300" r:id="rId1"/>
  <headerFooter alignWithMargins="0">
    <oddHeader>&amp;L&amp;"Calibri,Bold"&amp;16International Comparison Programme – 2011 Construction Price Survey</oddHeader>
    <oddFooter>&amp;L&amp;10&amp;D&amp;R&amp;10Sheet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20"/>
  </sheetPr>
  <dimension ref="A1:L27"/>
  <sheetViews>
    <sheetView showGridLines="0" showRowColHeaders="0" workbookViewId="0"/>
  </sheetViews>
  <sheetFormatPr defaultColWidth="0" defaultRowHeight="15.75" zeroHeight="1"/>
  <cols>
    <col min="1" max="1" width="1.25" style="51" customWidth="1"/>
    <col min="2" max="2" width="5.5" style="51" customWidth="1"/>
    <col min="3" max="3" width="16.25" style="51" customWidth="1"/>
    <col min="4" max="4" width="41.625" style="51" customWidth="1"/>
    <col min="5" max="5" width="8.75" style="51" customWidth="1"/>
    <col min="6" max="6" width="9.75" style="51" customWidth="1"/>
    <col min="7" max="7" width="12.125" style="51" customWidth="1"/>
    <col min="8" max="8" width="36.5" style="51" customWidth="1"/>
    <col min="9" max="9" width="0.75" style="51" customWidth="1"/>
    <col min="10" max="16384" width="2.75" style="51" hidden="1"/>
  </cols>
  <sheetData>
    <row r="1" spans="2:12" s="1" customFormat="1">
      <c r="B1" s="2" t="s">
        <v>0</v>
      </c>
    </row>
    <row r="2" spans="2:12" s="1" customFormat="1" ht="15">
      <c r="B2" s="3"/>
    </row>
    <row r="3" spans="2:12" s="1" customFormat="1">
      <c r="B3" s="103" t="s">
        <v>133</v>
      </c>
      <c r="G3" s="96" t="s">
        <v>282</v>
      </c>
    </row>
    <row r="4" spans="2:12" s="1" customFormat="1" ht="15"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  <c r="H4" s="37">
        <v>7</v>
      </c>
    </row>
    <row r="5" spans="2:12" s="38" customFormat="1" ht="30">
      <c r="B5" s="50" t="s">
        <v>53</v>
      </c>
      <c r="C5" s="50" t="s">
        <v>54</v>
      </c>
      <c r="D5" s="50" t="s">
        <v>55</v>
      </c>
      <c r="E5" s="119" t="s">
        <v>56</v>
      </c>
      <c r="F5" s="50" t="s">
        <v>57</v>
      </c>
      <c r="G5" s="50" t="s">
        <v>58</v>
      </c>
      <c r="H5" s="50" t="s">
        <v>59</v>
      </c>
    </row>
    <row r="6" spans="2:12" s="28" customFormat="1" ht="25.5">
      <c r="B6" s="39">
        <v>53</v>
      </c>
      <c r="C6" s="40" t="s">
        <v>134</v>
      </c>
      <c r="D6" s="41" t="s">
        <v>135</v>
      </c>
      <c r="E6" s="40" t="s">
        <v>136</v>
      </c>
      <c r="F6" s="42"/>
      <c r="G6" s="42"/>
      <c r="H6" s="42"/>
    </row>
    <row r="7" spans="2:12" s="28" customFormat="1" ht="15">
      <c r="B7" s="39">
        <v>54</v>
      </c>
      <c r="C7" s="40" t="s">
        <v>137</v>
      </c>
      <c r="D7" s="41" t="s">
        <v>138</v>
      </c>
      <c r="E7" s="40" t="s">
        <v>136</v>
      </c>
      <c r="F7" s="42"/>
      <c r="G7" s="42"/>
      <c r="H7" s="42"/>
    </row>
    <row r="8" spans="2:12" s="28" customFormat="1" ht="15">
      <c r="B8" s="39">
        <v>55</v>
      </c>
      <c r="C8" s="40" t="s">
        <v>139</v>
      </c>
      <c r="D8" s="41" t="s">
        <v>140</v>
      </c>
      <c r="E8" s="40" t="s">
        <v>136</v>
      </c>
      <c r="F8" s="42"/>
      <c r="G8" s="42"/>
      <c r="H8" s="42"/>
    </row>
    <row r="9" spans="2:12" s="28" customFormat="1" ht="25.5">
      <c r="B9" s="39">
        <v>56</v>
      </c>
      <c r="C9" s="40" t="s">
        <v>141</v>
      </c>
      <c r="D9" s="41" t="s">
        <v>142</v>
      </c>
      <c r="E9" s="40" t="s">
        <v>136</v>
      </c>
      <c r="F9" s="42"/>
      <c r="G9" s="42"/>
      <c r="H9" s="42"/>
    </row>
    <row r="10" spans="2:12" s="28" customFormat="1" ht="15">
      <c r="B10" s="39">
        <v>57</v>
      </c>
      <c r="C10" s="40" t="s">
        <v>143</v>
      </c>
      <c r="D10" s="41" t="s">
        <v>144</v>
      </c>
      <c r="E10" s="40" t="s">
        <v>136</v>
      </c>
      <c r="F10" s="42"/>
      <c r="G10" s="42"/>
      <c r="H10" s="42"/>
    </row>
    <row r="11" spans="2:12" s="4" customFormat="1" ht="22.5" customHeight="1">
      <c r="B11" s="4" t="s">
        <v>145</v>
      </c>
      <c r="F11" s="25" t="s">
        <v>146</v>
      </c>
      <c r="H11" s="62"/>
      <c r="I11" s="62"/>
      <c r="J11" s="62"/>
      <c r="K11" s="62"/>
      <c r="L11" s="63"/>
    </row>
    <row r="12" spans="2:12">
      <c r="B12" s="29">
        <v>58</v>
      </c>
      <c r="C12" s="104" t="s">
        <v>147</v>
      </c>
      <c r="F12" s="105"/>
    </row>
    <row r="13" spans="2:12" ht="15.75" customHeight="1">
      <c r="B13" s="29">
        <v>59</v>
      </c>
      <c r="C13" s="104" t="s">
        <v>148</v>
      </c>
      <c r="F13" s="105"/>
    </row>
    <row r="14" spans="2:12" ht="15.75" customHeight="1">
      <c r="B14" s="29">
        <v>60</v>
      </c>
      <c r="C14" s="104" t="s">
        <v>149</v>
      </c>
      <c r="D14" s="183"/>
      <c r="E14" s="186"/>
      <c r="F14" s="186"/>
      <c r="G14" s="186"/>
      <c r="H14" s="187"/>
    </row>
    <row r="15" spans="2:12" ht="20.25" customHeight="1">
      <c r="B15" s="29">
        <v>61</v>
      </c>
      <c r="C15" s="104" t="s">
        <v>150</v>
      </c>
      <c r="F15" s="105"/>
    </row>
    <row r="16" spans="2:12" ht="17.25" customHeight="1">
      <c r="B16" s="29">
        <v>62</v>
      </c>
      <c r="C16" s="104" t="s">
        <v>151</v>
      </c>
      <c r="F16" s="105"/>
    </row>
    <row r="17" spans="2:8">
      <c r="C17" s="104"/>
    </row>
    <row r="18" spans="2:8">
      <c r="B18" s="29">
        <v>63</v>
      </c>
      <c r="C18" s="104" t="s">
        <v>283</v>
      </c>
    </row>
    <row r="19" spans="2:8">
      <c r="B19" s="29"/>
      <c r="C19" s="183"/>
      <c r="D19" s="184"/>
      <c r="E19" s="184"/>
      <c r="F19" s="184"/>
      <c r="G19" s="184"/>
      <c r="H19" s="185"/>
    </row>
    <row r="20" spans="2:8">
      <c r="B20" s="29"/>
      <c r="C20" s="183"/>
      <c r="D20" s="184"/>
      <c r="E20" s="184"/>
      <c r="F20" s="184"/>
      <c r="G20" s="184"/>
      <c r="H20" s="185"/>
    </row>
    <row r="21" spans="2:8">
      <c r="C21" s="183"/>
      <c r="D21" s="184"/>
      <c r="E21" s="184"/>
      <c r="F21" s="184"/>
      <c r="G21" s="184"/>
      <c r="H21" s="185"/>
    </row>
    <row r="22" spans="2:8">
      <c r="C22" s="183"/>
      <c r="D22" s="184"/>
      <c r="E22" s="184"/>
      <c r="F22" s="184"/>
      <c r="G22" s="184"/>
      <c r="H22" s="185"/>
    </row>
    <row r="23" spans="2:8">
      <c r="C23" s="183"/>
      <c r="D23" s="184"/>
      <c r="E23" s="184"/>
      <c r="F23" s="184"/>
      <c r="G23" s="184"/>
      <c r="H23" s="185"/>
    </row>
    <row r="24" spans="2:8">
      <c r="C24" s="183"/>
      <c r="D24" s="184"/>
      <c r="E24" s="184"/>
      <c r="F24" s="184"/>
      <c r="G24" s="184"/>
      <c r="H24" s="185"/>
    </row>
    <row r="25" spans="2:8">
      <c r="C25" s="183"/>
      <c r="D25" s="184"/>
      <c r="E25" s="184"/>
      <c r="F25" s="184"/>
      <c r="G25" s="184"/>
      <c r="H25" s="185"/>
    </row>
    <row r="26" spans="2:8">
      <c r="C26" s="183"/>
      <c r="D26" s="184"/>
      <c r="E26" s="184"/>
      <c r="F26" s="184"/>
      <c r="G26" s="184"/>
      <c r="H26" s="185"/>
    </row>
    <row r="27" spans="2:8" ht="4.5" customHeight="1"/>
  </sheetData>
  <sheetProtection password="CFEF" sheet="1" objects="1" scenarios="1" formatRows="0" insertRows="0"/>
  <mergeCells count="9">
    <mergeCell ref="D14:H14"/>
    <mergeCell ref="C19:H19"/>
    <mergeCell ref="C20:H20"/>
    <mergeCell ref="C21:H21"/>
    <mergeCell ref="C26:H26"/>
    <mergeCell ref="C22:H22"/>
    <mergeCell ref="C23:H23"/>
    <mergeCell ref="C24:H24"/>
    <mergeCell ref="C25:H25"/>
  </mergeCells>
  <phoneticPr fontId="19" type="noConversion"/>
  <dataValidations count="1">
    <dataValidation type="list" allowBlank="1" showInputMessage="1" showErrorMessage="1" sqref="F12:F13 F15:F16">
      <formula1>"Yes, No"</formula1>
    </dataValidation>
  </dataValidations>
  <printOptions horizontalCentered="1"/>
  <pageMargins left="0.39370078740157483" right="0.27559055118110237" top="0.68" bottom="0.43307086614173229" header="0.27559055118110237" footer="0.23622047244094491"/>
  <pageSetup paperSize="9" fitToWidth="0" fitToHeight="0" orientation="landscape" horizontalDpi="300" verticalDpi="300" r:id="rId1"/>
  <headerFooter alignWithMargins="0">
    <oddHeader>&amp;L&amp;"Calibri,Bold"&amp;16International Comparison Programme – 2011 Construction Price Survey</oddHeader>
    <oddFooter>&amp;L&amp;10Date printed &amp;D&amp;R&amp;10Sheet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20"/>
  </sheetPr>
  <dimension ref="A1:O37"/>
  <sheetViews>
    <sheetView showGridLines="0" showRowColHeaders="0" workbookViewId="0"/>
  </sheetViews>
  <sheetFormatPr defaultColWidth="0" defaultRowHeight="15" zeroHeight="1"/>
  <cols>
    <col min="1" max="1" width="1.25" style="1" customWidth="1"/>
    <col min="2" max="2" width="5.25" style="1" customWidth="1"/>
    <col min="3" max="3" width="31.375" style="1" customWidth="1"/>
    <col min="4" max="4" width="9.375" style="1" customWidth="1"/>
    <col min="5" max="5" width="10.875" style="1" customWidth="1"/>
    <col min="6" max="6" width="9.5" style="1" customWidth="1"/>
    <col min="7" max="7" width="11.625" style="1" customWidth="1"/>
    <col min="8" max="8" width="17.75" style="1" customWidth="1"/>
    <col min="9" max="9" width="11.75" style="1" customWidth="1"/>
    <col min="10" max="10" width="18.75" style="1" customWidth="1"/>
    <col min="11" max="11" width="1" style="1" customWidth="1"/>
    <col min="12" max="16384" width="2.75" style="1" hidden="1"/>
  </cols>
  <sheetData>
    <row r="1" spans="2:10" ht="15.75">
      <c r="B1" s="2" t="s">
        <v>0</v>
      </c>
    </row>
    <row r="2" spans="2:10">
      <c r="B2" s="3"/>
    </row>
    <row r="3" spans="2:10" s="4" customFormat="1" ht="22.5" customHeight="1">
      <c r="B3" s="4" t="s">
        <v>152</v>
      </c>
    </row>
    <row r="4" spans="2:10">
      <c r="B4" s="43" t="s">
        <v>153</v>
      </c>
    </row>
    <row r="5" spans="2:10">
      <c r="B5" s="1" t="s">
        <v>154</v>
      </c>
    </row>
    <row r="6" spans="2:10">
      <c r="B6" s="1" t="s">
        <v>155</v>
      </c>
    </row>
    <row r="7" spans="2:10">
      <c r="G7" s="96" t="s">
        <v>282</v>
      </c>
    </row>
    <row r="8" spans="2:10" s="38" customFormat="1">
      <c r="B8" s="120">
        <v>1</v>
      </c>
      <c r="C8" s="44">
        <v>2</v>
      </c>
      <c r="D8" s="44">
        <v>3</v>
      </c>
      <c r="E8" s="44">
        <v>4</v>
      </c>
      <c r="F8" s="44">
        <v>5</v>
      </c>
      <c r="G8" s="44">
        <v>6</v>
      </c>
      <c r="H8" s="191">
        <v>7</v>
      </c>
      <c r="I8" s="192"/>
      <c r="J8" s="193"/>
    </row>
    <row r="9" spans="2:10" s="38" customFormat="1" ht="30">
      <c r="B9" s="50" t="s">
        <v>53</v>
      </c>
      <c r="C9" s="50" t="s">
        <v>54</v>
      </c>
      <c r="D9" s="119" t="s">
        <v>56</v>
      </c>
      <c r="E9" s="50" t="s">
        <v>57</v>
      </c>
      <c r="F9" s="50" t="s">
        <v>156</v>
      </c>
      <c r="G9" s="50" t="s">
        <v>58</v>
      </c>
      <c r="H9" s="194" t="s">
        <v>59</v>
      </c>
      <c r="I9" s="195"/>
      <c r="J9" s="196"/>
    </row>
    <row r="10" spans="2:10" s="38" customFormat="1">
      <c r="B10" s="39">
        <v>64</v>
      </c>
      <c r="C10" s="40" t="s">
        <v>157</v>
      </c>
      <c r="D10" s="40" t="s">
        <v>158</v>
      </c>
      <c r="E10" s="42"/>
      <c r="F10" s="42"/>
      <c r="G10" s="42"/>
      <c r="H10" s="188"/>
      <c r="I10" s="189"/>
      <c r="J10" s="190"/>
    </row>
    <row r="11" spans="2:10" s="38" customFormat="1">
      <c r="B11" s="39">
        <v>65</v>
      </c>
      <c r="C11" s="40" t="s">
        <v>159</v>
      </c>
      <c r="D11" s="40" t="s">
        <v>158</v>
      </c>
      <c r="E11" s="42"/>
      <c r="F11" s="42"/>
      <c r="G11" s="42"/>
      <c r="H11" s="188"/>
      <c r="I11" s="189"/>
      <c r="J11" s="190"/>
    </row>
    <row r="12" spans="2:10" s="38" customFormat="1">
      <c r="B12" s="39">
        <v>66</v>
      </c>
      <c r="C12" s="40" t="s">
        <v>160</v>
      </c>
      <c r="D12" s="40" t="s">
        <v>158</v>
      </c>
      <c r="E12" s="42"/>
      <c r="F12" s="42"/>
      <c r="G12" s="42"/>
      <c r="H12" s="188"/>
      <c r="I12" s="189"/>
      <c r="J12" s="190"/>
    </row>
    <row r="13" spans="2:10" s="38" customFormat="1">
      <c r="B13" s="39">
        <v>67</v>
      </c>
      <c r="C13" s="40" t="s">
        <v>161</v>
      </c>
      <c r="D13" s="40" t="s">
        <v>158</v>
      </c>
      <c r="E13" s="42"/>
      <c r="F13" s="42"/>
      <c r="G13" s="42"/>
      <c r="H13" s="188"/>
      <c r="I13" s="189"/>
      <c r="J13" s="190"/>
    </row>
    <row r="14" spans="2:10" s="38" customFormat="1">
      <c r="B14" s="39">
        <v>68</v>
      </c>
      <c r="C14" s="40" t="s">
        <v>162</v>
      </c>
      <c r="D14" s="40" t="s">
        <v>158</v>
      </c>
      <c r="E14" s="42"/>
      <c r="F14" s="42"/>
      <c r="G14" s="42"/>
      <c r="H14" s="188"/>
      <c r="I14" s="189"/>
      <c r="J14" s="190"/>
    </row>
    <row r="15" spans="2:10" s="38" customFormat="1">
      <c r="B15" s="39">
        <v>69</v>
      </c>
      <c r="C15" s="40" t="s">
        <v>163</v>
      </c>
      <c r="D15" s="40" t="s">
        <v>158</v>
      </c>
      <c r="E15" s="42"/>
      <c r="F15" s="42"/>
      <c r="G15" s="42"/>
      <c r="H15" s="188"/>
      <c r="I15" s="189"/>
      <c r="J15" s="190"/>
    </row>
    <row r="16" spans="2:10" s="38" customFormat="1">
      <c r="B16" s="39">
        <v>70</v>
      </c>
      <c r="C16" s="40" t="s">
        <v>164</v>
      </c>
      <c r="D16" s="40" t="s">
        <v>158</v>
      </c>
      <c r="E16" s="42"/>
      <c r="F16" s="42"/>
      <c r="G16" s="42"/>
      <c r="H16" s="188"/>
      <c r="I16" s="189"/>
      <c r="J16" s="190"/>
    </row>
    <row r="17" spans="2:15" s="38" customFormat="1" ht="12.75">
      <c r="B17" s="45"/>
      <c r="C17" s="45"/>
      <c r="D17" s="45"/>
      <c r="E17" s="46"/>
      <c r="F17" s="46"/>
      <c r="G17" s="46"/>
      <c r="H17" s="46"/>
      <c r="I17" s="46"/>
      <c r="J17" s="46"/>
      <c r="K17" s="46"/>
    </row>
    <row r="18" spans="2:15">
      <c r="B18" s="47" t="s">
        <v>165</v>
      </c>
      <c r="C18" s="47" t="s">
        <v>166</v>
      </c>
    </row>
    <row r="19" spans="2:15">
      <c r="C19" s="47" t="s">
        <v>167</v>
      </c>
    </row>
    <row r="20" spans="2:15">
      <c r="C20" s="47" t="s">
        <v>168</v>
      </c>
    </row>
    <row r="21" spans="2:15">
      <c r="C21" s="47" t="s">
        <v>169</v>
      </c>
    </row>
    <row r="22" spans="2:15">
      <c r="C22" s="47" t="s">
        <v>170</v>
      </c>
    </row>
    <row r="23" spans="2:15" s="4" customFormat="1" ht="22.5" customHeight="1">
      <c r="B23" s="4" t="s">
        <v>171</v>
      </c>
      <c r="K23" s="26"/>
      <c r="L23" s="26"/>
      <c r="M23" s="26"/>
      <c r="N23" s="26"/>
      <c r="O23" s="27"/>
    </row>
    <row r="24" spans="2:15">
      <c r="B24" s="29">
        <v>71</v>
      </c>
      <c r="C24" s="1" t="s">
        <v>172</v>
      </c>
    </row>
    <row r="25" spans="2:15" ht="15.75">
      <c r="C25" s="1" t="s">
        <v>174</v>
      </c>
      <c r="I25" s="105"/>
      <c r="J25" s="71" t="s">
        <v>173</v>
      </c>
    </row>
    <row r="26" spans="2:15">
      <c r="B26" s="29">
        <v>72</v>
      </c>
      <c r="C26" s="1" t="s">
        <v>175</v>
      </c>
      <c r="I26" s="72"/>
    </row>
    <row r="27" spans="2:15"/>
    <row r="28" spans="2:15" customFormat="1" ht="15.75">
      <c r="B28" s="29">
        <v>73</v>
      </c>
      <c r="C28" t="s">
        <v>301</v>
      </c>
    </row>
    <row r="29" spans="2:15" customFormat="1" ht="15.75">
      <c r="B29" s="29"/>
      <c r="C29" s="154"/>
      <c r="D29" s="176"/>
      <c r="E29" s="176"/>
      <c r="F29" s="176"/>
      <c r="G29" s="176"/>
      <c r="H29" s="176"/>
      <c r="I29" s="176"/>
      <c r="J29" s="177"/>
    </row>
    <row r="30" spans="2:15" customFormat="1" ht="15.75">
      <c r="B30" s="29"/>
      <c r="C30" s="154"/>
      <c r="D30" s="176"/>
      <c r="E30" s="176"/>
      <c r="F30" s="176"/>
      <c r="G30" s="176"/>
      <c r="H30" s="176"/>
      <c r="I30" s="176"/>
      <c r="J30" s="177"/>
    </row>
    <row r="31" spans="2:15" customFormat="1" ht="15.75">
      <c r="C31" s="154"/>
      <c r="D31" s="176"/>
      <c r="E31" s="176"/>
      <c r="F31" s="176"/>
      <c r="G31" s="176"/>
      <c r="H31" s="176"/>
      <c r="I31" s="176"/>
      <c r="J31" s="177"/>
    </row>
    <row r="32" spans="2:15" customFormat="1" ht="15.75">
      <c r="C32" s="154"/>
      <c r="D32" s="176"/>
      <c r="E32" s="176"/>
      <c r="F32" s="176"/>
      <c r="G32" s="176"/>
      <c r="H32" s="176"/>
      <c r="I32" s="176"/>
      <c r="J32" s="177"/>
    </row>
    <row r="33" spans="3:10" customFormat="1" ht="15.75">
      <c r="C33" s="154"/>
      <c r="D33" s="176"/>
      <c r="E33" s="176"/>
      <c r="F33" s="176"/>
      <c r="G33" s="176"/>
      <c r="H33" s="176"/>
      <c r="I33" s="176"/>
      <c r="J33" s="177"/>
    </row>
    <row r="34" spans="3:10" customFormat="1" ht="15.75">
      <c r="C34" s="154"/>
      <c r="D34" s="176"/>
      <c r="E34" s="176"/>
      <c r="F34" s="176"/>
      <c r="G34" s="176"/>
      <c r="H34" s="176"/>
      <c r="I34" s="176"/>
      <c r="J34" s="177"/>
    </row>
    <row r="35" spans="3:10" ht="4.5" customHeight="1"/>
    <row r="36" spans="3:10" hidden="1"/>
    <row r="37" spans="3:10" hidden="1"/>
  </sheetData>
  <sheetProtection password="CFEF" sheet="1" objects="1" scenarios="1" formatRows="0" insertRows="0"/>
  <mergeCells count="15">
    <mergeCell ref="C32:J32"/>
    <mergeCell ref="C33:J33"/>
    <mergeCell ref="C34:J34"/>
    <mergeCell ref="H16:J16"/>
    <mergeCell ref="C29:J29"/>
    <mergeCell ref="C30:J30"/>
    <mergeCell ref="C31:J31"/>
    <mergeCell ref="H12:J12"/>
    <mergeCell ref="H13:J13"/>
    <mergeCell ref="H14:J14"/>
    <mergeCell ref="H15:J15"/>
    <mergeCell ref="H8:J8"/>
    <mergeCell ref="H9:J9"/>
    <mergeCell ref="H10:J10"/>
    <mergeCell ref="H11:J11"/>
  </mergeCells>
  <phoneticPr fontId="19" type="noConversion"/>
  <dataValidations count="1">
    <dataValidation type="list" allowBlank="1" showInputMessage="1" showErrorMessage="1" sqref="I25">
      <formula1>"Gross, Nett"</formula1>
    </dataValidation>
  </dataValidations>
  <printOptions horizontalCentered="1"/>
  <pageMargins left="0.39370078740157483" right="0.27559055118110237" top="0.68" bottom="0.43307086614173229" header="0.27559055118110237" footer="0.23622047244094491"/>
  <pageSetup paperSize="9" fitToWidth="0" fitToHeight="0" orientation="landscape" horizontalDpi="300" verticalDpi="300" r:id="rId1"/>
  <headerFooter alignWithMargins="0">
    <oddHeader>&amp;L&amp;"Calibri,Bold"&amp;16International Comparison Programme – 2011 Construction Price Survey</oddHeader>
    <oddFooter>&amp;L&amp;10Date printed &amp;D&amp;R&amp;10Sheet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20"/>
    <pageSetUpPr fitToPage="1"/>
  </sheetPr>
  <dimension ref="A1:H98"/>
  <sheetViews>
    <sheetView showGridLines="0" showRowColHeaders="0" workbookViewId="0"/>
  </sheetViews>
  <sheetFormatPr defaultColWidth="0" defaultRowHeight="15" zeroHeight="1"/>
  <cols>
    <col min="1" max="1" width="1.25" style="1" customWidth="1"/>
    <col min="2" max="2" width="4.5" style="1" customWidth="1"/>
    <col min="3" max="3" width="44.25" style="1" customWidth="1"/>
    <col min="4" max="4" width="12.375" style="1" customWidth="1"/>
    <col min="5" max="5" width="13.875" style="1" customWidth="1"/>
    <col min="6" max="6" width="13.125" style="1" customWidth="1"/>
    <col min="7" max="7" width="44.125" style="1" customWidth="1"/>
    <col min="8" max="8" width="0.75" style="1" customWidth="1"/>
    <col min="9" max="16384" width="2.75" style="1" hidden="1"/>
  </cols>
  <sheetData>
    <row r="1" spans="2:7" ht="15.75">
      <c r="B1" s="2" t="s">
        <v>0</v>
      </c>
    </row>
    <row r="2" spans="2:7">
      <c r="B2" s="3"/>
    </row>
    <row r="3" spans="2:7" s="4" customFormat="1" ht="22.5" customHeight="1">
      <c r="B3" s="4" t="s">
        <v>299</v>
      </c>
    </row>
    <row r="4" spans="2:7">
      <c r="B4" s="1" t="s">
        <v>176</v>
      </c>
    </row>
    <row r="5" spans="2:7">
      <c r="B5" s="1" t="s">
        <v>177</v>
      </c>
    </row>
    <row r="6" spans="2:7">
      <c r="B6" s="1" t="s">
        <v>284</v>
      </c>
    </row>
    <row r="7" spans="2:7"/>
    <row r="8" spans="2:7">
      <c r="B8" s="48"/>
      <c r="C8" s="49"/>
      <c r="D8" s="119" t="s">
        <v>56</v>
      </c>
      <c r="E8" s="50" t="s">
        <v>57</v>
      </c>
      <c r="F8" s="50" t="s">
        <v>178</v>
      </c>
      <c r="G8" s="50" t="s">
        <v>59</v>
      </c>
    </row>
    <row r="9" spans="2:7">
      <c r="B9" s="48"/>
      <c r="C9" s="50" t="s">
        <v>179</v>
      </c>
      <c r="D9" s="50"/>
      <c r="E9" s="50"/>
      <c r="F9" s="50"/>
      <c r="G9" s="50"/>
    </row>
    <row r="10" spans="2:7" ht="25.5">
      <c r="B10" s="39">
        <v>74</v>
      </c>
      <c r="C10" s="40" t="s">
        <v>180</v>
      </c>
      <c r="D10" s="40" t="s">
        <v>302</v>
      </c>
      <c r="E10" s="42"/>
      <c r="F10" s="153"/>
      <c r="G10" s="42"/>
    </row>
    <row r="11" spans="2:7" ht="25.5">
      <c r="B11" s="39">
        <v>75</v>
      </c>
      <c r="C11" s="40" t="s">
        <v>181</v>
      </c>
      <c r="D11" s="40" t="s">
        <v>302</v>
      </c>
      <c r="E11" s="42"/>
      <c r="F11" s="153"/>
      <c r="G11" s="42"/>
    </row>
    <row r="12" spans="2:7" ht="25.5">
      <c r="B12" s="39">
        <v>76</v>
      </c>
      <c r="C12" s="40" t="s">
        <v>182</v>
      </c>
      <c r="D12" s="40" t="s">
        <v>302</v>
      </c>
      <c r="E12" s="42"/>
      <c r="F12" s="153"/>
      <c r="G12" s="42"/>
    </row>
    <row r="13" spans="2:7" ht="25.5">
      <c r="B13" s="39">
        <v>77</v>
      </c>
      <c r="C13" s="40" t="s">
        <v>183</v>
      </c>
      <c r="D13" s="40" t="s">
        <v>302</v>
      </c>
      <c r="E13" s="42"/>
      <c r="F13" s="153"/>
      <c r="G13" s="42"/>
    </row>
    <row r="14" spans="2:7">
      <c r="B14" s="39"/>
      <c r="C14" s="50" t="s">
        <v>184</v>
      </c>
      <c r="D14" s="50"/>
      <c r="E14" s="50"/>
      <c r="F14" s="50"/>
      <c r="G14" s="50"/>
    </row>
    <row r="15" spans="2:7" ht="25.5">
      <c r="B15" s="39">
        <v>78</v>
      </c>
      <c r="C15" s="40" t="s">
        <v>303</v>
      </c>
      <c r="D15" s="40" t="s">
        <v>302</v>
      </c>
      <c r="E15" s="42"/>
      <c r="F15" s="153"/>
      <c r="G15" s="42"/>
    </row>
    <row r="16" spans="2:7" ht="25.5">
      <c r="B16" s="39">
        <v>79</v>
      </c>
      <c r="C16" s="40" t="s">
        <v>304</v>
      </c>
      <c r="D16" s="40" t="s">
        <v>302</v>
      </c>
      <c r="E16" s="42"/>
      <c r="F16" s="153"/>
      <c r="G16" s="42"/>
    </row>
    <row r="17" spans="2:7">
      <c r="B17" s="39">
        <v>80</v>
      </c>
      <c r="C17" s="40" t="s">
        <v>285</v>
      </c>
      <c r="D17" s="40" t="s">
        <v>302</v>
      </c>
      <c r="E17" s="42"/>
      <c r="F17" s="153"/>
      <c r="G17" s="42"/>
    </row>
    <row r="18" spans="2:7" ht="25.5">
      <c r="B18" s="39">
        <v>81</v>
      </c>
      <c r="C18" s="40" t="s">
        <v>185</v>
      </c>
      <c r="D18" s="40" t="s">
        <v>302</v>
      </c>
      <c r="E18" s="42"/>
      <c r="F18" s="153"/>
      <c r="G18" s="42"/>
    </row>
    <row r="19" spans="2:7">
      <c r="B19" s="39"/>
      <c r="C19" s="50" t="s">
        <v>186</v>
      </c>
      <c r="D19" s="50"/>
      <c r="E19" s="50"/>
      <c r="F19" s="50"/>
      <c r="G19" s="50"/>
    </row>
    <row r="20" spans="2:7" ht="25.5">
      <c r="B20" s="39">
        <v>82</v>
      </c>
      <c r="C20" s="40" t="s">
        <v>187</v>
      </c>
      <c r="D20" s="40" t="s">
        <v>69</v>
      </c>
      <c r="E20" s="42"/>
      <c r="F20" s="153"/>
      <c r="G20" s="42"/>
    </row>
    <row r="21" spans="2:7" ht="25.5">
      <c r="B21" s="39">
        <v>83</v>
      </c>
      <c r="C21" s="40" t="s">
        <v>188</v>
      </c>
      <c r="D21" s="40" t="s">
        <v>189</v>
      </c>
      <c r="E21" s="42"/>
      <c r="F21" s="153"/>
      <c r="G21" s="42"/>
    </row>
    <row r="22" spans="2:7" ht="25.5">
      <c r="B22" s="39">
        <v>84</v>
      </c>
      <c r="C22" s="40" t="s">
        <v>190</v>
      </c>
      <c r="D22" s="40" t="s">
        <v>189</v>
      </c>
      <c r="E22" s="42"/>
      <c r="F22" s="153"/>
      <c r="G22" s="42"/>
    </row>
    <row r="23" spans="2:7"/>
    <row r="24" spans="2:7">
      <c r="B24" s="29">
        <v>85</v>
      </c>
      <c r="C24" s="30" t="s">
        <v>290</v>
      </c>
    </row>
    <row r="25" spans="2:7">
      <c r="C25" s="30" t="s">
        <v>291</v>
      </c>
    </row>
    <row r="26" spans="2:7">
      <c r="C26" s="30" t="s">
        <v>292</v>
      </c>
    </row>
    <row r="27" spans="2:7">
      <c r="C27" s="30" t="s">
        <v>293</v>
      </c>
    </row>
    <row r="28" spans="2:7">
      <c r="C28" s="154"/>
      <c r="D28" s="155"/>
      <c r="E28" s="155"/>
      <c r="F28" s="155"/>
      <c r="G28" s="156"/>
    </row>
    <row r="29" spans="2:7">
      <c r="C29" s="154"/>
      <c r="D29" s="155"/>
      <c r="E29" s="155"/>
      <c r="F29" s="155"/>
      <c r="G29" s="156"/>
    </row>
    <row r="30" spans="2:7">
      <c r="C30" s="154"/>
      <c r="D30" s="155"/>
      <c r="E30" s="155"/>
      <c r="F30" s="155"/>
      <c r="G30" s="156"/>
    </row>
    <row r="31" spans="2:7">
      <c r="C31" s="154"/>
      <c r="D31" s="155"/>
      <c r="E31" s="155"/>
      <c r="F31" s="155"/>
      <c r="G31" s="156"/>
    </row>
    <row r="32" spans="2:7">
      <c r="C32" s="154"/>
      <c r="D32" s="155"/>
      <c r="E32" s="155"/>
      <c r="F32" s="155"/>
      <c r="G32" s="156"/>
    </row>
    <row r="33" spans="3:7">
      <c r="C33" s="154"/>
      <c r="D33" s="155"/>
      <c r="E33" s="155"/>
      <c r="F33" s="155"/>
      <c r="G33" s="156"/>
    </row>
    <row r="34" spans="3:7">
      <c r="C34" s="154"/>
      <c r="D34" s="155"/>
      <c r="E34" s="155"/>
      <c r="F34" s="155"/>
      <c r="G34" s="156"/>
    </row>
    <row r="35" spans="3:7">
      <c r="C35" s="154"/>
      <c r="D35" s="155"/>
      <c r="E35" s="155"/>
      <c r="F35" s="155"/>
      <c r="G35" s="156"/>
    </row>
    <row r="36" spans="3:7">
      <c r="C36" s="154"/>
      <c r="D36" s="155"/>
      <c r="E36" s="155"/>
      <c r="F36" s="155"/>
      <c r="G36" s="156"/>
    </row>
    <row r="37" spans="3:7">
      <c r="C37" s="154"/>
      <c r="D37" s="155"/>
      <c r="E37" s="155"/>
      <c r="F37" s="155"/>
      <c r="G37" s="156"/>
    </row>
    <row r="38" spans="3:7">
      <c r="C38" s="154"/>
      <c r="D38" s="155"/>
      <c r="E38" s="155"/>
      <c r="F38" s="155"/>
      <c r="G38" s="156"/>
    </row>
    <row r="39" spans="3:7">
      <c r="C39" s="154"/>
      <c r="D39" s="155"/>
      <c r="E39" s="155"/>
      <c r="F39" s="155"/>
      <c r="G39" s="156"/>
    </row>
    <row r="40" spans="3:7">
      <c r="C40" s="154"/>
      <c r="D40" s="155"/>
      <c r="E40" s="155"/>
      <c r="F40" s="155"/>
      <c r="G40" s="156"/>
    </row>
    <row r="41" spans="3:7">
      <c r="C41" s="154"/>
      <c r="D41" s="155"/>
      <c r="E41" s="155"/>
      <c r="F41" s="155"/>
      <c r="G41" s="156"/>
    </row>
    <row r="42" spans="3:7">
      <c r="C42" s="154"/>
      <c r="D42" s="155"/>
      <c r="E42" s="155"/>
      <c r="F42" s="155"/>
      <c r="G42" s="156"/>
    </row>
    <row r="43" spans="3:7">
      <c r="C43" s="154"/>
      <c r="D43" s="155"/>
      <c r="E43" s="155"/>
      <c r="F43" s="155"/>
      <c r="G43" s="156"/>
    </row>
    <row r="44" spans="3:7">
      <c r="C44" s="154"/>
      <c r="D44" s="155"/>
      <c r="E44" s="155"/>
      <c r="F44" s="155"/>
      <c r="G44" s="156"/>
    </row>
    <row r="45" spans="3:7">
      <c r="C45" s="154"/>
      <c r="D45" s="155"/>
      <c r="E45" s="155"/>
      <c r="F45" s="155"/>
      <c r="G45" s="156"/>
    </row>
    <row r="46" spans="3:7">
      <c r="C46" s="154"/>
      <c r="D46" s="155"/>
      <c r="E46" s="155"/>
      <c r="F46" s="155"/>
      <c r="G46" s="156"/>
    </row>
    <row r="47" spans="3:7">
      <c r="C47" s="154"/>
      <c r="D47" s="155"/>
      <c r="E47" s="155"/>
      <c r="F47" s="155"/>
      <c r="G47" s="156"/>
    </row>
    <row r="48" spans="3:7">
      <c r="C48" s="154"/>
      <c r="D48" s="155"/>
      <c r="E48" s="155"/>
      <c r="F48" s="155"/>
      <c r="G48" s="156"/>
    </row>
    <row r="49" spans="3:7">
      <c r="C49" s="154"/>
      <c r="D49" s="155"/>
      <c r="E49" s="155"/>
      <c r="F49" s="155"/>
      <c r="G49" s="156"/>
    </row>
    <row r="50" spans="3:7">
      <c r="C50" s="154"/>
      <c r="D50" s="155"/>
      <c r="E50" s="155"/>
      <c r="F50" s="155"/>
      <c r="G50" s="156"/>
    </row>
    <row r="51" spans="3:7">
      <c r="C51" s="154"/>
      <c r="D51" s="155"/>
      <c r="E51" s="155"/>
      <c r="F51" s="155"/>
      <c r="G51" s="156"/>
    </row>
    <row r="52" spans="3:7">
      <c r="C52" s="154"/>
      <c r="D52" s="155"/>
      <c r="E52" s="155"/>
      <c r="F52" s="155"/>
      <c r="G52" s="156"/>
    </row>
    <row r="53" spans="3:7">
      <c r="C53" s="154"/>
      <c r="D53" s="155"/>
      <c r="E53" s="155"/>
      <c r="F53" s="155"/>
      <c r="G53" s="156"/>
    </row>
    <row r="54" spans="3:7">
      <c r="C54" s="154"/>
      <c r="D54" s="155"/>
      <c r="E54" s="155"/>
      <c r="F54" s="155"/>
      <c r="G54" s="156"/>
    </row>
    <row r="55" spans="3:7">
      <c r="C55" s="154"/>
      <c r="D55" s="155"/>
      <c r="E55" s="155"/>
      <c r="F55" s="155"/>
      <c r="G55" s="156"/>
    </row>
    <row r="56" spans="3:7">
      <c r="C56" s="154"/>
      <c r="D56" s="155"/>
      <c r="E56" s="155"/>
      <c r="F56" s="155"/>
      <c r="G56" s="156"/>
    </row>
    <row r="57" spans="3:7" ht="4.5" customHeight="1"/>
    <row r="58" spans="3:7" hidden="1"/>
    <row r="59" spans="3:7" hidden="1"/>
    <row r="60" spans="3:7" hidden="1"/>
    <row r="61" spans="3:7" hidden="1"/>
    <row r="62" spans="3:7" hidden="1"/>
    <row r="63" spans="3:7" hidden="1"/>
    <row r="64" spans="3: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</sheetData>
  <sheetProtection password="CF2F" sheet="1" objects="1" scenarios="1" formatRows="0" insertRows="0"/>
  <mergeCells count="29">
    <mergeCell ref="C54:G54"/>
    <mergeCell ref="C55:G55"/>
    <mergeCell ref="C56:G56"/>
    <mergeCell ref="C50:G50"/>
    <mergeCell ref="C51:G51"/>
    <mergeCell ref="C52:G52"/>
    <mergeCell ref="C53:G53"/>
    <mergeCell ref="C46:G46"/>
    <mergeCell ref="C47:G47"/>
    <mergeCell ref="C48:G48"/>
    <mergeCell ref="C49:G49"/>
    <mergeCell ref="C42:G42"/>
    <mergeCell ref="C43:G43"/>
    <mergeCell ref="C44:G44"/>
    <mergeCell ref="C45:G45"/>
    <mergeCell ref="C38:G38"/>
    <mergeCell ref="C39:G39"/>
    <mergeCell ref="C40:G40"/>
    <mergeCell ref="C41:G41"/>
    <mergeCell ref="C34:G34"/>
    <mergeCell ref="C35:G35"/>
    <mergeCell ref="C36:G36"/>
    <mergeCell ref="C37:G37"/>
    <mergeCell ref="C28:G28"/>
    <mergeCell ref="C29:G29"/>
    <mergeCell ref="C32:G32"/>
    <mergeCell ref="C33:G33"/>
    <mergeCell ref="C30:G30"/>
    <mergeCell ref="C31:G31"/>
  </mergeCells>
  <phoneticPr fontId="19" type="noConversion"/>
  <printOptions horizontalCentered="1"/>
  <pageMargins left="0.39370078740157483" right="0.27559055118110237" top="0.62" bottom="0.43307086614173229" header="0.27559055118110237" footer="0.23622047244094491"/>
  <pageSetup paperSize="9" scale="10" fitToHeight="0" orientation="landscape" horizontalDpi="300" verticalDpi="300" r:id="rId1"/>
  <headerFooter alignWithMargins="0">
    <oddHeader>&amp;L&amp;"Calibri,Bold"&amp;16International Comparison Programme – 2011 Construction Price Survey</oddHeader>
    <oddFooter>&amp;L&amp;10Date printed &amp;D&amp;R&amp;10Sheet &amp;P of &amp;N</oddFooter>
  </headerFooter>
  <rowBreaks count="1" manualBreakCount="1">
    <brk id="2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indexed="20"/>
    <pageSetUpPr fitToPage="1"/>
  </sheetPr>
  <dimension ref="A1:H164"/>
  <sheetViews>
    <sheetView showGridLines="0" showRowColHeaders="0" workbookViewId="0"/>
  </sheetViews>
  <sheetFormatPr defaultColWidth="0" defaultRowHeight="15" zeroHeight="1"/>
  <cols>
    <col min="1" max="1" width="1.25" style="1" customWidth="1"/>
    <col min="2" max="2" width="3.625" style="1" customWidth="1"/>
    <col min="3" max="3" width="3.875" style="1" customWidth="1"/>
    <col min="4" max="4" width="37.5" style="1" customWidth="1"/>
    <col min="5" max="7" width="15.25" style="1" customWidth="1"/>
    <col min="8" max="8" width="0.875" style="1" customWidth="1"/>
    <col min="9" max="16384" width="2.75" style="1" hidden="1"/>
  </cols>
  <sheetData>
    <row r="1" spans="2:7" ht="15.75">
      <c r="B1" s="2" t="s">
        <v>0</v>
      </c>
      <c r="D1" s="2"/>
    </row>
    <row r="2" spans="2:7" ht="8.25" customHeight="1">
      <c r="B2" s="3"/>
      <c r="D2" s="3"/>
    </row>
    <row r="3" spans="2:7" s="51" customFormat="1" ht="15.75">
      <c r="B3" s="65" t="s">
        <v>286</v>
      </c>
      <c r="C3" s="104"/>
      <c r="D3" s="52"/>
      <c r="E3" s="104"/>
      <c r="F3" s="104"/>
      <c r="G3" s="104"/>
    </row>
    <row r="4" spans="2:7" s="51" customFormat="1" ht="9.75" customHeight="1">
      <c r="B4" s="52"/>
      <c r="C4" s="104"/>
      <c r="D4" s="52"/>
      <c r="E4" s="104"/>
      <c r="F4" s="104"/>
      <c r="G4" s="104"/>
    </row>
    <row r="5" spans="2:7" s="51" customFormat="1" ht="15.75">
      <c r="B5" s="65" t="s">
        <v>191</v>
      </c>
      <c r="C5" s="104"/>
      <c r="D5" s="52"/>
      <c r="E5" s="104"/>
      <c r="F5" s="104"/>
      <c r="G5" s="104"/>
    </row>
    <row r="6" spans="2:7" s="51" customFormat="1" ht="15.75">
      <c r="B6" s="36" t="s">
        <v>192</v>
      </c>
      <c r="C6" s="36"/>
      <c r="D6" s="36"/>
      <c r="E6" s="36"/>
      <c r="F6" s="36"/>
      <c r="G6" s="36"/>
    </row>
    <row r="7" spans="2:7" s="51" customFormat="1" ht="15.75">
      <c r="B7" s="36" t="s">
        <v>216</v>
      </c>
      <c r="C7" s="36"/>
      <c r="D7" s="36"/>
      <c r="E7" s="36"/>
      <c r="F7" s="36"/>
      <c r="G7" s="36"/>
    </row>
    <row r="8" spans="2:7" s="51" customFormat="1" ht="15.75">
      <c r="B8" s="36" t="s">
        <v>217</v>
      </c>
      <c r="C8" s="36"/>
      <c r="D8" s="36"/>
      <c r="E8" s="36"/>
      <c r="F8" s="36"/>
      <c r="G8" s="36"/>
    </row>
    <row r="9" spans="2:7" s="51" customFormat="1" ht="30">
      <c r="B9" s="111"/>
      <c r="C9" s="199"/>
      <c r="D9" s="200"/>
      <c r="E9" s="50" t="s">
        <v>179</v>
      </c>
      <c r="F9" s="50" t="s">
        <v>184</v>
      </c>
      <c r="G9" s="50" t="s">
        <v>193</v>
      </c>
    </row>
    <row r="10" spans="2:7" s="51" customFormat="1" ht="15.75">
      <c r="B10" s="39">
        <v>86</v>
      </c>
      <c r="C10" s="201" t="s">
        <v>52</v>
      </c>
      <c r="D10" s="202"/>
      <c r="E10" s="130"/>
      <c r="F10" s="130"/>
      <c r="G10" s="130"/>
    </row>
    <row r="11" spans="2:7" s="51" customFormat="1" ht="15.75">
      <c r="B11" s="39">
        <v>87</v>
      </c>
      <c r="C11" s="201" t="s">
        <v>194</v>
      </c>
      <c r="D11" s="202"/>
      <c r="E11" s="130"/>
      <c r="F11" s="130"/>
      <c r="G11" s="130"/>
    </row>
    <row r="12" spans="2:7" s="51" customFormat="1" ht="15.75">
      <c r="B12" s="39">
        <v>88</v>
      </c>
      <c r="C12" s="201" t="s">
        <v>195</v>
      </c>
      <c r="D12" s="202"/>
      <c r="E12" s="130"/>
      <c r="F12" s="130"/>
      <c r="G12" s="130"/>
    </row>
    <row r="13" spans="2:7" s="51" customFormat="1" ht="15.75">
      <c r="B13" s="39"/>
      <c r="C13" s="201" t="s">
        <v>196</v>
      </c>
      <c r="D13" s="202"/>
      <c r="E13" s="121">
        <v>1</v>
      </c>
      <c r="F13" s="121">
        <v>1</v>
      </c>
      <c r="G13" s="121">
        <v>1</v>
      </c>
    </row>
    <row r="14" spans="2:7" s="51" customFormat="1" ht="15.75">
      <c r="B14" s="104"/>
      <c r="C14" s="53"/>
      <c r="D14" s="53"/>
      <c r="E14" s="104"/>
      <c r="F14" s="104"/>
      <c r="G14" s="104"/>
    </row>
    <row r="15" spans="2:7" s="51" customFormat="1" ht="15.75">
      <c r="B15" s="65" t="s">
        <v>287</v>
      </c>
      <c r="C15" s="104"/>
      <c r="D15" s="52"/>
      <c r="E15" s="104"/>
      <c r="F15" s="104"/>
      <c r="G15" s="104"/>
    </row>
    <row r="16" spans="2:7" s="51" customFormat="1" ht="15.75">
      <c r="B16" s="36" t="s">
        <v>307</v>
      </c>
      <c r="C16" s="36"/>
      <c r="D16" s="36"/>
      <c r="E16" s="36"/>
      <c r="F16" s="36"/>
      <c r="G16" s="36"/>
    </row>
    <row r="17" spans="2:8" s="51" customFormat="1" ht="15.75">
      <c r="B17" s="36" t="s">
        <v>308</v>
      </c>
      <c r="C17" s="36"/>
      <c r="D17" s="36"/>
      <c r="E17" s="36"/>
      <c r="F17" s="36"/>
      <c r="G17" s="36"/>
    </row>
    <row r="18" spans="2:8" s="51" customFormat="1" ht="30">
      <c r="B18" s="111"/>
      <c r="C18" s="194" t="s">
        <v>197</v>
      </c>
      <c r="D18" s="196"/>
      <c r="E18" s="50" t="s">
        <v>179</v>
      </c>
      <c r="F18" s="50" t="s">
        <v>184</v>
      </c>
      <c r="G18" s="50" t="s">
        <v>193</v>
      </c>
    </row>
    <row r="19" spans="2:8" s="51" customFormat="1" ht="15.75">
      <c r="B19" s="39">
        <v>89</v>
      </c>
      <c r="C19" s="201" t="s">
        <v>298</v>
      </c>
      <c r="D19" s="202"/>
      <c r="E19" s="131"/>
      <c r="F19" s="131"/>
      <c r="G19" s="131"/>
    </row>
    <row r="20" spans="2:8" s="51" customFormat="1" ht="15.75">
      <c r="B20" s="39">
        <v>90</v>
      </c>
      <c r="C20" s="122"/>
      <c r="D20" s="123" t="s">
        <v>198</v>
      </c>
      <c r="E20" s="131"/>
      <c r="F20" s="131"/>
      <c r="G20" s="131"/>
    </row>
    <row r="21" spans="2:8" s="51" customFormat="1" ht="15.75">
      <c r="B21" s="39">
        <v>91</v>
      </c>
      <c r="C21" s="122"/>
      <c r="D21" s="123" t="s">
        <v>199</v>
      </c>
      <c r="E21" s="131"/>
      <c r="F21" s="131"/>
      <c r="G21" s="131"/>
      <c r="H21" s="53"/>
    </row>
    <row r="22" spans="2:8" s="51" customFormat="1" ht="15.75">
      <c r="B22" s="39">
        <v>92</v>
      </c>
      <c r="C22" s="122"/>
      <c r="D22" s="123" t="s">
        <v>200</v>
      </c>
      <c r="E22" s="131"/>
      <c r="F22" s="131"/>
      <c r="G22" s="131"/>
    </row>
    <row r="23" spans="2:8" s="51" customFormat="1" ht="15.75">
      <c r="B23" s="39">
        <v>93</v>
      </c>
      <c r="C23" s="97"/>
      <c r="D23" s="98" t="s">
        <v>201</v>
      </c>
      <c r="E23" s="131"/>
      <c r="F23" s="131"/>
      <c r="G23" s="131"/>
    </row>
    <row r="24" spans="2:8" s="51" customFormat="1" ht="15.75">
      <c r="B24" s="111"/>
      <c r="C24" s="197"/>
      <c r="D24" s="198"/>
      <c r="E24" s="131"/>
      <c r="F24" s="131"/>
      <c r="G24" s="131"/>
    </row>
    <row r="25" spans="2:8" s="51" customFormat="1" ht="15.75">
      <c r="B25" s="111"/>
      <c r="C25" s="197"/>
      <c r="D25" s="198"/>
      <c r="E25" s="131"/>
      <c r="F25" s="131"/>
      <c r="G25" s="131"/>
    </row>
    <row r="26" spans="2:8" s="51" customFormat="1" ht="15.75">
      <c r="B26" s="104"/>
      <c r="C26" s="53"/>
      <c r="D26" s="53"/>
      <c r="E26" s="104"/>
      <c r="F26" s="104"/>
      <c r="G26" s="104"/>
    </row>
    <row r="27" spans="2:8" s="51" customFormat="1" ht="15.75">
      <c r="B27" s="65" t="s">
        <v>288</v>
      </c>
      <c r="C27" s="104"/>
      <c r="D27" s="52"/>
      <c r="E27" s="104"/>
      <c r="F27" s="104"/>
      <c r="G27" s="104"/>
    </row>
    <row r="28" spans="2:8" s="51" customFormat="1" ht="15.75">
      <c r="B28" s="36" t="s">
        <v>305</v>
      </c>
      <c r="C28" s="36"/>
      <c r="D28" s="36"/>
      <c r="E28" s="36"/>
      <c r="F28" s="36"/>
      <c r="G28" s="36"/>
    </row>
    <row r="29" spans="2:8" s="51" customFormat="1" ht="15.75">
      <c r="B29" s="36" t="s">
        <v>306</v>
      </c>
      <c r="C29" s="36"/>
      <c r="D29" s="36"/>
      <c r="E29" s="36"/>
      <c r="F29" s="36"/>
      <c r="G29" s="36"/>
    </row>
    <row r="30" spans="2:8" s="51" customFormat="1" ht="15.75">
      <c r="B30" s="61">
        <v>94</v>
      </c>
      <c r="C30" s="112" t="s">
        <v>202</v>
      </c>
      <c r="D30" s="113"/>
      <c r="E30" s="114"/>
      <c r="F30" s="115"/>
      <c r="G30" s="50" t="s">
        <v>289</v>
      </c>
    </row>
    <row r="31" spans="2:8" s="51" customFormat="1" ht="15.75">
      <c r="B31" s="116">
        <v>1</v>
      </c>
      <c r="C31" s="197"/>
      <c r="D31" s="176"/>
      <c r="E31" s="176"/>
      <c r="F31" s="177"/>
      <c r="G31" s="42"/>
    </row>
    <row r="32" spans="2:8" s="51" customFormat="1" ht="15.75">
      <c r="B32" s="116">
        <v>2</v>
      </c>
      <c r="C32" s="197"/>
      <c r="D32" s="176"/>
      <c r="E32" s="176"/>
      <c r="F32" s="177"/>
      <c r="G32" s="42"/>
    </row>
    <row r="33" spans="2:7" s="51" customFormat="1" ht="15.75">
      <c r="B33" s="116">
        <v>3</v>
      </c>
      <c r="C33" s="197"/>
      <c r="D33" s="176"/>
      <c r="E33" s="176"/>
      <c r="F33" s="177"/>
      <c r="G33" s="42"/>
    </row>
    <row r="34" spans="2:7" s="51" customFormat="1" ht="15.75">
      <c r="B34" s="116">
        <v>4</v>
      </c>
      <c r="C34" s="197"/>
      <c r="D34" s="176"/>
      <c r="E34" s="176"/>
      <c r="F34" s="177"/>
      <c r="G34" s="42"/>
    </row>
    <row r="35" spans="2:7" s="51" customFormat="1" ht="15.75">
      <c r="B35" s="116">
        <v>5</v>
      </c>
      <c r="C35" s="197"/>
      <c r="D35" s="176"/>
      <c r="E35" s="176"/>
      <c r="F35" s="177"/>
      <c r="G35" s="42"/>
    </row>
    <row r="36" spans="2:7" s="51" customFormat="1" ht="15.75">
      <c r="B36" s="116">
        <v>6</v>
      </c>
      <c r="C36" s="197"/>
      <c r="D36" s="176"/>
      <c r="E36" s="176"/>
      <c r="F36" s="177"/>
      <c r="G36" s="42"/>
    </row>
    <row r="37" spans="2:7" s="51" customFormat="1" ht="15.75">
      <c r="B37" s="116">
        <v>7</v>
      </c>
      <c r="C37" s="197"/>
      <c r="D37" s="176"/>
      <c r="E37" s="176"/>
      <c r="F37" s="177"/>
      <c r="G37" s="42"/>
    </row>
    <row r="38" spans="2:7" s="51" customFormat="1" ht="15.75">
      <c r="B38" s="116">
        <v>8</v>
      </c>
      <c r="C38" s="197"/>
      <c r="D38" s="176"/>
      <c r="E38" s="176"/>
      <c r="F38" s="177"/>
      <c r="G38" s="42"/>
    </row>
    <row r="39" spans="2:7" s="51" customFormat="1" ht="15.75">
      <c r="B39" s="116">
        <v>9</v>
      </c>
      <c r="C39" s="197"/>
      <c r="D39" s="176"/>
      <c r="E39" s="176"/>
      <c r="F39" s="177"/>
      <c r="G39" s="42"/>
    </row>
    <row r="40" spans="2:7" s="51" customFormat="1" ht="15.75">
      <c r="B40" s="116">
        <v>10</v>
      </c>
      <c r="C40" s="197"/>
      <c r="D40" s="176"/>
      <c r="E40" s="176"/>
      <c r="F40" s="177"/>
      <c r="G40" s="42"/>
    </row>
    <row r="41" spans="2:7" s="51" customFormat="1" ht="15.75">
      <c r="B41" s="36"/>
      <c r="C41" s="36"/>
      <c r="D41" s="36"/>
      <c r="E41" s="36"/>
      <c r="F41" s="36"/>
      <c r="G41" s="36"/>
    </row>
    <row r="42" spans="2:7" s="51" customFormat="1" ht="15.75">
      <c r="B42" s="117">
        <v>95</v>
      </c>
      <c r="C42" s="109" t="s">
        <v>203</v>
      </c>
      <c r="D42" s="110"/>
      <c r="E42" s="36"/>
      <c r="F42" s="36"/>
      <c r="G42" s="36"/>
    </row>
    <row r="43" spans="2:7" s="51" customFormat="1" ht="15.75">
      <c r="B43" s="36"/>
      <c r="C43" s="154"/>
      <c r="D43" s="176"/>
      <c r="E43" s="176"/>
      <c r="F43" s="176"/>
      <c r="G43" s="177"/>
    </row>
    <row r="44" spans="2:7" s="51" customFormat="1" ht="15.75">
      <c r="B44" s="118"/>
      <c r="C44" s="154"/>
      <c r="D44" s="176"/>
      <c r="E44" s="176"/>
      <c r="F44" s="176"/>
      <c r="G44" s="177"/>
    </row>
    <row r="45" spans="2:7" s="51" customFormat="1" ht="15.75">
      <c r="B45" s="118"/>
      <c r="C45" s="154"/>
      <c r="D45" s="176"/>
      <c r="E45" s="176"/>
      <c r="F45" s="176"/>
      <c r="G45" s="177"/>
    </row>
    <row r="46" spans="2:7" s="51" customFormat="1" ht="15.75">
      <c r="B46" s="118"/>
      <c r="C46" s="154"/>
      <c r="D46" s="176"/>
      <c r="E46" s="176"/>
      <c r="F46" s="176"/>
      <c r="G46" s="177"/>
    </row>
    <row r="47" spans="2:7" s="51" customFormat="1" ht="15.75" hidden="1" customHeight="1">
      <c r="B47" s="118"/>
      <c r="C47" s="154"/>
      <c r="D47" s="176"/>
      <c r="E47" s="176"/>
      <c r="F47" s="176"/>
      <c r="G47" s="177"/>
    </row>
    <row r="48" spans="2:7" s="51" customFormat="1" ht="15.75" hidden="1" customHeight="1">
      <c r="B48" s="118"/>
      <c r="C48" s="154"/>
      <c r="D48" s="176"/>
      <c r="E48" s="176"/>
      <c r="F48" s="176"/>
      <c r="G48" s="177"/>
    </row>
    <row r="49" spans="2:7" s="51" customFormat="1" ht="15.75">
      <c r="B49" s="118"/>
      <c r="C49" s="154"/>
      <c r="D49" s="176"/>
      <c r="E49" s="176"/>
      <c r="F49" s="176"/>
      <c r="G49" s="177"/>
    </row>
    <row r="50" spans="2:7" s="51" customFormat="1" ht="15.75">
      <c r="B50" s="118"/>
      <c r="C50" s="154"/>
      <c r="D50" s="176"/>
      <c r="E50" s="176"/>
      <c r="F50" s="176"/>
      <c r="G50" s="177"/>
    </row>
    <row r="51" spans="2:7" s="51" customFormat="1" ht="15.75">
      <c r="B51" s="118"/>
      <c r="C51" s="154"/>
      <c r="D51" s="176"/>
      <c r="E51" s="176"/>
      <c r="F51" s="176"/>
      <c r="G51" s="177"/>
    </row>
    <row r="52" spans="2:7" s="51" customFormat="1" ht="4.5" customHeight="1"/>
    <row r="53" spans="2:7" s="51" customFormat="1" ht="15.75" hidden="1"/>
    <row r="54" spans="2:7" s="51" customFormat="1" ht="15.75" hidden="1"/>
    <row r="55" spans="2:7" s="51" customFormat="1" ht="15.75" hidden="1"/>
    <row r="56" spans="2:7" s="51" customFormat="1" ht="15.75" hidden="1"/>
    <row r="57" spans="2:7" s="51" customFormat="1" ht="15.75" hidden="1"/>
    <row r="58" spans="2:7" s="51" customFormat="1" ht="15.75" hidden="1"/>
    <row r="59" spans="2:7" s="51" customFormat="1" ht="15.75" hidden="1"/>
    <row r="60" spans="2:7" s="51" customFormat="1" ht="15.75" hidden="1"/>
    <row r="61" spans="2:7" s="51" customFormat="1" ht="15.75" hidden="1"/>
    <row r="62" spans="2:7" s="51" customFormat="1" ht="15.75" hidden="1"/>
    <row r="63" spans="2:7" s="51" customFormat="1" ht="15.75" hidden="1"/>
    <row r="64" spans="2:7" s="51" customFormat="1" ht="15.75" hidden="1"/>
    <row r="65" s="51" customFormat="1" ht="15.75" hidden="1"/>
    <row r="66" s="51" customFormat="1" ht="15.75" hidden="1"/>
    <row r="67" s="51" customFormat="1" ht="15.75" hidden="1"/>
    <row r="68" s="51" customFormat="1" ht="15.75" hidden="1"/>
    <row r="69" s="51" customFormat="1" ht="15.75" hidden="1"/>
    <row r="70" s="51" customFormat="1" ht="15.75" hidden="1"/>
    <row r="71" s="51" customFormat="1" ht="15.75" hidden="1"/>
    <row r="72" s="51" customFormat="1" ht="15.75" hidden="1"/>
    <row r="73" s="51" customFormat="1" ht="15.75" hidden="1"/>
    <row r="74" s="51" customFormat="1" ht="15.75" hidden="1"/>
    <row r="75" s="51" customFormat="1" ht="15.75" hidden="1"/>
    <row r="76" s="51" customFormat="1" ht="15.75" hidden="1"/>
    <row r="77" s="51" customFormat="1" ht="15.75" hidden="1"/>
    <row r="78" s="51" customFormat="1" ht="15.75" hidden="1"/>
    <row r="79" s="51" customFormat="1" ht="15.75" hidden="1"/>
    <row r="80" s="51" customFormat="1" ht="15.75" hidden="1"/>
    <row r="81" s="51" customFormat="1" ht="15.75" hidden="1"/>
    <row r="82" s="51" customFormat="1" ht="15.75" hidden="1"/>
    <row r="83" s="51" customFormat="1" ht="15.75" hidden="1"/>
    <row r="84" s="51" customFormat="1" ht="15.75" hidden="1"/>
    <row r="85" s="51" customFormat="1" ht="15.75" hidden="1"/>
    <row r="86" s="51" customFormat="1" ht="15.75" hidden="1"/>
    <row r="87" s="51" customFormat="1" ht="15.75" hidden="1"/>
    <row r="88" s="51" customFormat="1" ht="15.75" hidden="1"/>
    <row r="89" s="51" customFormat="1" ht="15.75" hidden="1"/>
    <row r="90" s="51" customFormat="1" ht="15.75" hidden="1"/>
    <row r="91" s="51" customFormat="1" ht="15.75" hidden="1"/>
    <row r="92" s="51" customFormat="1" ht="15.75" hidden="1"/>
    <row r="93" s="51" customFormat="1" ht="15.75" hidden="1"/>
    <row r="94" s="51" customFormat="1" ht="15.75" hidden="1"/>
    <row r="95" s="51" customFormat="1" ht="15.75" hidden="1"/>
    <row r="96" s="51" customFormat="1" ht="15.75" hidden="1"/>
    <row r="97" s="51" customFormat="1" ht="15.75" hidden="1"/>
    <row r="98" s="51" customFormat="1" ht="15.75" hidden="1"/>
    <row r="99" s="51" customFormat="1" ht="15.75" hidden="1"/>
    <row r="100" s="51" customFormat="1" ht="15.75" hidden="1"/>
    <row r="101" s="51" customFormat="1" ht="15.75" hidden="1"/>
    <row r="102" s="51" customFormat="1" ht="15.75" hidden="1"/>
    <row r="103" s="51" customFormat="1" ht="15.75" hidden="1"/>
    <row r="104" s="51" customFormat="1" ht="15.75" hidden="1"/>
    <row r="105" s="51" customFormat="1" ht="15.75" hidden="1"/>
    <row r="106" s="51" customFormat="1" ht="15.75" hidden="1"/>
    <row r="107" s="51" customFormat="1" ht="15.75" hidden="1"/>
    <row r="108" s="51" customFormat="1" ht="15.75" hidden="1"/>
    <row r="109" s="51" customFormat="1" ht="15.75" hidden="1"/>
    <row r="110" s="51" customFormat="1" ht="15.75" hidden="1"/>
    <row r="111" s="51" customFormat="1" ht="15.75" hidden="1"/>
    <row r="112" s="51" customFormat="1" ht="15.75" hidden="1"/>
    <row r="113" s="51" customFormat="1" ht="15.75" hidden="1"/>
    <row r="114" s="51" customFormat="1" ht="15.75" hidden="1"/>
    <row r="115" s="51" customFormat="1" ht="15.75" hidden="1"/>
    <row r="116" s="51" customFormat="1" ht="15.75" hidden="1"/>
    <row r="117" s="51" customFormat="1" ht="15.75" hidden="1"/>
    <row r="118" s="51" customFormat="1" ht="15.75" hidden="1"/>
    <row r="119" s="51" customFormat="1" ht="15.75" hidden="1"/>
    <row r="120" s="51" customFormat="1" ht="15.75" hidden="1"/>
    <row r="121" s="51" customFormat="1" ht="15.75" hidden="1"/>
    <row r="122" s="51" customFormat="1" ht="15.75" hidden="1"/>
    <row r="123" s="51" customFormat="1" ht="15.75" hidden="1"/>
    <row r="124" s="51" customFormat="1" ht="15.75" hidden="1"/>
    <row r="125" s="51" customFormat="1" ht="15.75" hidden="1"/>
    <row r="126" s="51" customFormat="1" ht="15.75" hidden="1"/>
    <row r="127" s="51" customFormat="1" ht="15.75" hidden="1"/>
    <row r="128" s="51" customFormat="1" ht="15.75" hidden="1"/>
    <row r="129" s="51" customFormat="1" ht="15.75" hidden="1"/>
    <row r="130" s="51" customFormat="1" ht="15.75" hidden="1"/>
    <row r="131" s="51" customFormat="1" ht="15.75" hidden="1"/>
    <row r="132" s="51" customFormat="1" ht="15.75" hidden="1"/>
    <row r="133" s="51" customFormat="1" ht="15.75" hidden="1"/>
    <row r="134" s="51" customFormat="1" ht="15.75" hidden="1"/>
    <row r="135" s="51" customFormat="1" ht="15.75" hidden="1"/>
    <row r="136" s="51" customFormat="1" ht="15.75" hidden="1"/>
    <row r="137" s="51" customFormat="1" ht="15.75" hidden="1"/>
    <row r="138" s="51" customFormat="1" ht="15.75" hidden="1"/>
    <row r="139" s="51" customFormat="1" ht="15.75" hidden="1"/>
    <row r="140" s="51" customFormat="1" ht="15.75" hidden="1"/>
    <row r="141" s="51" customFormat="1" ht="15.75" hidden="1"/>
    <row r="142" s="51" customFormat="1" ht="15.75" hidden="1"/>
    <row r="143" s="51" customFormat="1" ht="15.75" hidden="1"/>
    <row r="144" s="51" customFormat="1" ht="15.75" hidden="1"/>
    <row r="145" s="51" customFormat="1" ht="15.75" hidden="1"/>
    <row r="146" s="51" customFormat="1" ht="15.75" hidden="1"/>
    <row r="147" s="51" customFormat="1" ht="15.75" hidden="1"/>
    <row r="148" s="51" customFormat="1" ht="15.75" hidden="1"/>
    <row r="149" s="51" customFormat="1" ht="15.75" hidden="1"/>
    <row r="150" s="51" customFormat="1" ht="15.75" hidden="1"/>
    <row r="151" s="51" customFormat="1" ht="15.75" hidden="1"/>
    <row r="152" s="51" customFormat="1" ht="15.75" hidden="1"/>
    <row r="153" s="51" customFormat="1" ht="15.75" hidden="1"/>
    <row r="154" s="51" customFormat="1" ht="15.75" hidden="1"/>
    <row r="155" s="51" customFormat="1" ht="15.75" hidden="1"/>
    <row r="156" s="51" customFormat="1" ht="15.75" hidden="1"/>
    <row r="157" s="51" customFormat="1" ht="15.75" hidden="1"/>
    <row r="158" s="51" customFormat="1" ht="15.75" hidden="1"/>
    <row r="159" hidden="1"/>
    <row r="160" hidden="1"/>
    <row r="161" hidden="1"/>
    <row r="162" hidden="1"/>
    <row r="163" hidden="1"/>
    <row r="164" hidden="1"/>
  </sheetData>
  <sheetProtection password="CFEF" sheet="1" objects="1" scenarios="1" formatRows="0" insertRows="0"/>
  <mergeCells count="28">
    <mergeCell ref="C33:F33"/>
    <mergeCell ref="C34:F34"/>
    <mergeCell ref="C9:D9"/>
    <mergeCell ref="C10:D10"/>
    <mergeCell ref="C11:D11"/>
    <mergeCell ref="C12:D12"/>
    <mergeCell ref="C51:G51"/>
    <mergeCell ref="C13:D13"/>
    <mergeCell ref="C38:F38"/>
    <mergeCell ref="C39:F39"/>
    <mergeCell ref="C18:D18"/>
    <mergeCell ref="C19:D19"/>
    <mergeCell ref="C24:D24"/>
    <mergeCell ref="C25:D25"/>
    <mergeCell ref="C35:F35"/>
    <mergeCell ref="C40:F40"/>
    <mergeCell ref="C47:G47"/>
    <mergeCell ref="C48:G48"/>
    <mergeCell ref="C36:F36"/>
    <mergeCell ref="C37:F37"/>
    <mergeCell ref="C31:F31"/>
    <mergeCell ref="C32:F32"/>
    <mergeCell ref="C49:G49"/>
    <mergeCell ref="C50:G50"/>
    <mergeCell ref="C43:G43"/>
    <mergeCell ref="C44:G44"/>
    <mergeCell ref="C45:G45"/>
    <mergeCell ref="C46:G46"/>
  </mergeCells>
  <phoneticPr fontId="19" type="noConversion"/>
  <printOptions horizontalCentered="1"/>
  <pageMargins left="0.39370078740157483" right="0.27559055118110237" top="0.69" bottom="0.43307086614173229" header="0.27559055118110237" footer="0.23622047244094491"/>
  <pageSetup paperSize="9" scale="98" fitToHeight="0" orientation="portrait" horizontalDpi="300" verticalDpi="300" r:id="rId1"/>
  <headerFooter alignWithMargins="0">
    <oddHeader>&amp;L&amp;"Calibri,Bold"&amp;16International Comparison Programme – 2011 Construction Price Survey</oddHeader>
    <oddFooter>&amp;L&amp;10Date printed &amp;D&amp;R&amp;10Sheet &amp;P of &amp;N</oddFooter>
  </headerFooter>
  <rowBreaks count="1" manualBreakCount="1">
    <brk id="2" min="2" max="3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 enableFormatConditionsCalculation="0">
    <tabColor indexed="20"/>
    <pageSetUpPr fitToPage="1"/>
  </sheetPr>
  <dimension ref="A1:C271"/>
  <sheetViews>
    <sheetView showGridLines="0" showRowColHeaders="0" zoomScaleNormal="100" workbookViewId="0"/>
  </sheetViews>
  <sheetFormatPr defaultColWidth="0" defaultRowHeight="15" zeroHeight="1"/>
  <cols>
    <col min="1" max="1" width="1" style="1" customWidth="1"/>
    <col min="2" max="2" width="85.25" style="125" customWidth="1"/>
    <col min="3" max="3" width="0.875" style="1" customWidth="1"/>
    <col min="4" max="16384" width="2.75" style="1" hidden="1"/>
  </cols>
  <sheetData>
    <row r="1" spans="2:3" ht="15.75">
      <c r="B1" s="2" t="s">
        <v>0</v>
      </c>
    </row>
    <row r="2" spans="2:3">
      <c r="B2" s="1"/>
      <c r="C2" s="3"/>
    </row>
    <row r="3" spans="2:3" s="55" customFormat="1" ht="22.5" customHeight="1">
      <c r="B3" s="54" t="s">
        <v>204</v>
      </c>
    </row>
    <row r="4" spans="2:3">
      <c r="B4" s="124" t="s">
        <v>315</v>
      </c>
    </row>
    <row r="5" spans="2:3">
      <c r="B5" s="124" t="s">
        <v>315</v>
      </c>
    </row>
    <row r="6" spans="2:3">
      <c r="B6" s="124" t="s">
        <v>315</v>
      </c>
    </row>
    <row r="7" spans="2:3">
      <c r="B7" s="124" t="s">
        <v>315</v>
      </c>
    </row>
    <row r="8" spans="2:3">
      <c r="B8" s="124" t="s">
        <v>315</v>
      </c>
    </row>
    <row r="9" spans="2:3">
      <c r="B9" s="124" t="s">
        <v>315</v>
      </c>
    </row>
    <row r="10" spans="2:3">
      <c r="B10" s="124" t="s">
        <v>315</v>
      </c>
    </row>
    <row r="11" spans="2:3">
      <c r="B11" s="124" t="s">
        <v>315</v>
      </c>
    </row>
    <row r="12" spans="2:3">
      <c r="B12" s="124" t="s">
        <v>315</v>
      </c>
    </row>
    <row r="13" spans="2:3">
      <c r="B13" s="124" t="s">
        <v>315</v>
      </c>
    </row>
    <row r="14" spans="2:3">
      <c r="B14" s="124" t="s">
        <v>315</v>
      </c>
    </row>
    <row r="15" spans="2:3">
      <c r="B15" s="124" t="s">
        <v>315</v>
      </c>
    </row>
    <row r="16" spans="2:3">
      <c r="B16" s="124" t="s">
        <v>315</v>
      </c>
    </row>
    <row r="17" spans="2:2">
      <c r="B17" s="124" t="s">
        <v>315</v>
      </c>
    </row>
    <row r="18" spans="2:2">
      <c r="B18" s="124" t="s">
        <v>315</v>
      </c>
    </row>
    <row r="19" spans="2:2">
      <c r="B19" s="124" t="s">
        <v>315</v>
      </c>
    </row>
    <row r="20" spans="2:2">
      <c r="B20" s="124" t="s">
        <v>315</v>
      </c>
    </row>
    <row r="21" spans="2:2">
      <c r="B21" s="124" t="s">
        <v>315</v>
      </c>
    </row>
    <row r="22" spans="2:2">
      <c r="B22" s="124" t="s">
        <v>315</v>
      </c>
    </row>
    <row r="23" spans="2:2">
      <c r="B23" s="124" t="s">
        <v>315</v>
      </c>
    </row>
    <row r="24" spans="2:2">
      <c r="B24" s="124" t="s">
        <v>315</v>
      </c>
    </row>
    <row r="25" spans="2:2">
      <c r="B25" s="124" t="s">
        <v>315</v>
      </c>
    </row>
    <row r="26" spans="2:2">
      <c r="B26" s="124" t="s">
        <v>315</v>
      </c>
    </row>
    <row r="27" spans="2:2">
      <c r="B27" s="124" t="s">
        <v>315</v>
      </c>
    </row>
    <row r="28" spans="2:2">
      <c r="B28" s="124" t="s">
        <v>315</v>
      </c>
    </row>
    <row r="29" spans="2:2">
      <c r="B29" s="124" t="s">
        <v>315</v>
      </c>
    </row>
    <row r="30" spans="2:2">
      <c r="B30" s="124" t="s">
        <v>315</v>
      </c>
    </row>
    <row r="31" spans="2:2">
      <c r="B31" s="124" t="s">
        <v>315</v>
      </c>
    </row>
    <row r="32" spans="2:2">
      <c r="B32" s="124" t="s">
        <v>315</v>
      </c>
    </row>
    <row r="33" spans="2:2">
      <c r="B33" s="124" t="s">
        <v>315</v>
      </c>
    </row>
    <row r="34" spans="2:2">
      <c r="B34" s="124" t="s">
        <v>315</v>
      </c>
    </row>
    <row r="35" spans="2:2">
      <c r="B35" s="124" t="s">
        <v>315</v>
      </c>
    </row>
    <row r="36" spans="2:2">
      <c r="B36" s="124" t="s">
        <v>315</v>
      </c>
    </row>
    <row r="37" spans="2:2">
      <c r="B37" s="124" t="s">
        <v>315</v>
      </c>
    </row>
    <row r="38" spans="2:2">
      <c r="B38" s="124" t="s">
        <v>315</v>
      </c>
    </row>
    <row r="39" spans="2:2">
      <c r="B39" s="124" t="s">
        <v>315</v>
      </c>
    </row>
    <row r="40" spans="2:2">
      <c r="B40" s="124" t="s">
        <v>315</v>
      </c>
    </row>
    <row r="41" spans="2:2">
      <c r="B41" s="124" t="s">
        <v>315</v>
      </c>
    </row>
    <row r="42" spans="2:2">
      <c r="B42" s="124" t="s">
        <v>315</v>
      </c>
    </row>
    <row r="43" spans="2:2">
      <c r="B43" s="124" t="s">
        <v>315</v>
      </c>
    </row>
    <row r="44" spans="2:2">
      <c r="B44" s="124" t="s">
        <v>315</v>
      </c>
    </row>
    <row r="45" spans="2:2">
      <c r="B45" s="124" t="s">
        <v>315</v>
      </c>
    </row>
    <row r="46" spans="2:2">
      <c r="B46" s="124" t="s">
        <v>315</v>
      </c>
    </row>
    <row r="47" spans="2:2">
      <c r="B47" s="124" t="s">
        <v>315</v>
      </c>
    </row>
    <row r="48" spans="2:2">
      <c r="B48" s="124" t="s">
        <v>315</v>
      </c>
    </row>
    <row r="49" spans="2:2">
      <c r="B49" s="124" t="s">
        <v>315</v>
      </c>
    </row>
    <row r="50" spans="2:2">
      <c r="B50" s="124" t="s">
        <v>315</v>
      </c>
    </row>
    <row r="51" spans="2:2">
      <c r="B51" s="124" t="s">
        <v>315</v>
      </c>
    </row>
    <row r="52" spans="2:2">
      <c r="B52" s="124" t="s">
        <v>315</v>
      </c>
    </row>
    <row r="53" spans="2:2" customFormat="1" ht="6" customHeight="1"/>
    <row r="54" spans="2:2" hidden="1"/>
    <row r="55" spans="2:2" hidden="1"/>
    <row r="56" spans="2:2" hidden="1"/>
    <row r="57" spans="2:2" hidden="1"/>
    <row r="58" spans="2:2" hidden="1"/>
    <row r="59" spans="2:2" hidden="1"/>
    <row r="60" spans="2:2" hidden="1"/>
    <row r="61" spans="2:2" hidden="1"/>
    <row r="62" spans="2:2" hidden="1"/>
    <row r="63" spans="2:2" hidden="1"/>
    <row r="64" spans="2: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</sheetData>
  <sheetProtection password="CFEF" sheet="1" objects="1" scenarios="1" formatRows="0" insertRows="0"/>
  <phoneticPr fontId="19" type="noConversion"/>
  <conditionalFormatting sqref="B3">
    <cfRule type="expression" dxfId="0" priority="1" stopIfTrue="1">
      <formula>ISBLANK(B3)</formula>
    </cfRule>
  </conditionalFormatting>
  <printOptions horizontalCentered="1"/>
  <pageMargins left="0.39370078740157483" right="0.27559055118110237" top="0.69" bottom="0.43307086614173229" header="0.27559055118110237" footer="0.23622047244094491"/>
  <pageSetup paperSize="9" orientation="portrait" horizontalDpi="300" verticalDpi="300" r:id="rId1"/>
  <headerFooter alignWithMargins="0">
    <oddHeader>&amp;L&amp;"Calibri,Bold"&amp;16International Comparison Programme – 2011 Construction Price Survey</oddHeader>
    <oddFooter>&amp;L&amp;10Date printed &amp;D&amp;R&amp;10Sheet &amp;P of &amp;N</oddFooter>
  </headerFooter>
  <rowBreaks count="1" manualBreakCount="1">
    <brk id="2" min="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0. Cover Page</vt:lpstr>
      <vt:lpstr>1. Introduction</vt:lpstr>
      <vt:lpstr>2. Notes</vt:lpstr>
      <vt:lpstr>3. Material</vt:lpstr>
      <vt:lpstr>4. Plant</vt:lpstr>
      <vt:lpstr>5. Labour</vt:lpstr>
      <vt:lpstr>6. Project prices</vt:lpstr>
      <vt:lpstr>7. Support</vt:lpstr>
      <vt:lpstr>8. Comments</vt:lpstr>
      <vt:lpstr>Hidden sheet</vt:lpstr>
      <vt:lpstr>DataCollection</vt:lpstr>
      <vt:lpstr>'1. Introduction'!Print_Area</vt:lpstr>
      <vt:lpstr>'2. Notes'!Print_Area</vt:lpstr>
      <vt:lpstr>'3. Material'!Print_Area</vt:lpstr>
      <vt:lpstr>'4. Plant'!Print_Area</vt:lpstr>
      <vt:lpstr>'5. Labour'!Print_Area</vt:lpstr>
      <vt:lpstr>'6. Project prices'!Print_Area</vt:lpstr>
      <vt:lpstr>'7. Support'!Print_Area</vt:lpstr>
      <vt:lpstr>'8. Comments'!Print_Area</vt:lpstr>
      <vt:lpstr>TypeEmp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WB278447</cp:lastModifiedBy>
  <cp:lastPrinted>2011-04-05T17:55:03Z</cp:lastPrinted>
  <dcterms:created xsi:type="dcterms:W3CDTF">2011-04-03T14:48:03Z</dcterms:created>
  <dcterms:modified xsi:type="dcterms:W3CDTF">2011-04-14T21:55:18Z</dcterms:modified>
</cp:coreProperties>
</file>