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mabels_worldbank_org/Documents/Pensions &amp; Social Insurance GSG/External Pensions Database/WB Pensions Database External/"/>
    </mc:Choice>
  </mc:AlternateContent>
  <xr:revisionPtr revIDLastSave="1" documentId="8_{7CD50B7A-3F39-41CD-964F-62B88B89E1A2}" xr6:coauthVersionLast="41" xr6:coauthVersionMax="41" xr10:uidLastSave="{CF1F5270-EAC8-42FA-B968-F7C0D51767B1}"/>
  <bookViews>
    <workbookView minimized="1" xWindow="6030" yWindow="4830" windowWidth="12225" windowHeight="9675" xr2:uid="{9DEF8A82-0E1B-4EE8-94D5-6679710564D2}"/>
  </bookViews>
  <sheets>
    <sheet name="AFR SAR MNA ECA 102419" sheetId="1" r:id="rId1"/>
  </sheets>
  <externalReferences>
    <externalReference r:id="rId2"/>
  </externalReferences>
  <definedNames>
    <definedName name="BMASKeyIsInplace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2" i="1" l="1"/>
  <c r="H112" i="1"/>
  <c r="E112" i="1"/>
  <c r="D112" i="1"/>
  <c r="I111" i="1"/>
  <c r="H111" i="1"/>
  <c r="H110" i="1"/>
  <c r="G110" i="1"/>
  <c r="I110" i="1" s="1"/>
  <c r="D110" i="1"/>
  <c r="H109" i="1"/>
  <c r="E109" i="1"/>
  <c r="D109" i="1"/>
  <c r="I109" i="1" s="1"/>
  <c r="I108" i="1"/>
  <c r="H108" i="1"/>
  <c r="I107" i="1"/>
  <c r="I104" i="1"/>
  <c r="H104" i="1"/>
  <c r="I102" i="1"/>
  <c r="H102" i="1"/>
  <c r="H101" i="1"/>
  <c r="D101" i="1"/>
  <c r="I101" i="1" s="1"/>
  <c r="I100" i="1"/>
  <c r="H100" i="1"/>
  <c r="E100" i="1"/>
  <c r="I99" i="1"/>
  <c r="H98" i="1"/>
  <c r="D98" i="1"/>
  <c r="I98" i="1" s="1"/>
  <c r="I96" i="1"/>
  <c r="H96" i="1"/>
  <c r="E95" i="1"/>
  <c r="I95" i="1" s="1"/>
  <c r="I94" i="1"/>
  <c r="H94" i="1"/>
  <c r="I93" i="1"/>
  <c r="I92" i="1"/>
  <c r="H92" i="1"/>
  <c r="I91" i="1"/>
  <c r="H91" i="1"/>
  <c r="I90" i="1"/>
  <c r="H90" i="1"/>
  <c r="I89" i="1"/>
  <c r="H89" i="1"/>
  <c r="I88" i="1"/>
  <c r="H88" i="1"/>
  <c r="I87" i="1"/>
  <c r="I86" i="1"/>
  <c r="I85" i="1"/>
  <c r="H85" i="1"/>
  <c r="H83" i="1"/>
  <c r="D83" i="1"/>
  <c r="I83" i="1" s="1"/>
  <c r="I82" i="1"/>
  <c r="H82" i="1"/>
  <c r="H81" i="1"/>
  <c r="E81" i="1"/>
  <c r="D81" i="1"/>
  <c r="I81" i="1" s="1"/>
  <c r="I80" i="1"/>
  <c r="H80" i="1"/>
  <c r="I77" i="1"/>
  <c r="H77" i="1"/>
  <c r="E77" i="1"/>
  <c r="D77" i="1"/>
  <c r="I71" i="1"/>
  <c r="H70" i="1"/>
  <c r="E70" i="1"/>
  <c r="I70" i="1" s="1"/>
  <c r="I69" i="1"/>
  <c r="H69" i="1"/>
  <c r="I68" i="1"/>
  <c r="H68" i="1"/>
  <c r="I67" i="1"/>
  <c r="G67" i="1"/>
  <c r="E67" i="1"/>
  <c r="H66" i="1"/>
  <c r="D66" i="1"/>
  <c r="I66" i="1" s="1"/>
  <c r="H65" i="1"/>
  <c r="D65" i="1"/>
  <c r="I65" i="1" s="1"/>
  <c r="I64" i="1"/>
  <c r="H64" i="1"/>
  <c r="I63" i="1"/>
  <c r="H63" i="1"/>
  <c r="I62" i="1"/>
  <c r="H62" i="1"/>
  <c r="F62" i="1"/>
  <c r="I61" i="1"/>
  <c r="I60" i="1"/>
  <c r="H59" i="1"/>
  <c r="E59" i="1"/>
  <c r="I59" i="1" s="1"/>
  <c r="I58" i="1"/>
  <c r="H58" i="1"/>
  <c r="F58" i="1"/>
  <c r="I47" i="1"/>
  <c r="H31" i="1"/>
  <c r="D31" i="1"/>
  <c r="I31" i="1" s="1"/>
  <c r="I30" i="1"/>
  <c r="H30" i="1"/>
  <c r="D30" i="1"/>
  <c r="I27" i="1"/>
  <c r="H27" i="1"/>
  <c r="D27" i="1"/>
  <c r="H26" i="1"/>
  <c r="D26" i="1"/>
  <c r="I26" i="1" s="1"/>
  <c r="I22" i="1"/>
  <c r="H22" i="1"/>
  <c r="D22" i="1"/>
  <c r="I21" i="1"/>
  <c r="H21" i="1"/>
  <c r="D21" i="1"/>
  <c r="H17" i="1"/>
  <c r="D17" i="1"/>
  <c r="I17" i="1" s="1"/>
  <c r="H15" i="1"/>
  <c r="D15" i="1"/>
  <c r="I15" i="1" s="1"/>
  <c r="H14" i="1"/>
  <c r="D14" i="1"/>
  <c r="I14" i="1" s="1"/>
  <c r="I13" i="1"/>
  <c r="H13" i="1"/>
  <c r="D13" i="1"/>
  <c r="I12" i="1"/>
  <c r="H12" i="1"/>
  <c r="D12" i="1"/>
  <c r="H11" i="1"/>
  <c r="D11" i="1"/>
  <c r="I11" i="1" s="1"/>
  <c r="I5" i="1"/>
  <c r="H5" i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Miglena Abels</author>
  </authors>
  <commentList>
    <comment ref="D77" authorId="0" shapeId="0" xr:uid="{DB65440B-426F-4DDF-BAB6-266F291DBD34}">
      <text>
        <r>
          <rPr>
            <b/>
            <sz val="9"/>
            <color indexed="81"/>
            <rFont val="Tahoma"/>
            <family val="2"/>
          </rPr>
          <t>Miglena Abels:</t>
        </r>
        <r>
          <rPr>
            <sz val="9"/>
            <color indexed="81"/>
            <rFont val="Tahoma"/>
            <family val="2"/>
          </rPr>
          <t xml:space="preserve">
2015</t>
        </r>
      </text>
    </comment>
    <comment ref="E110" authorId="0" shapeId="0" xr:uid="{57F9F959-2CF7-4966-B4BD-5B92885E58E1}">
      <text>
        <r>
          <rPr>
            <b/>
            <sz val="9"/>
            <color indexed="81"/>
            <rFont val="Tahoma"/>
            <family val="2"/>
          </rPr>
          <t>Miglena Abels:</t>
        </r>
        <r>
          <rPr>
            <sz val="9"/>
            <color indexed="81"/>
            <rFont val="Tahoma"/>
            <family val="2"/>
          </rPr>
          <t xml:space="preserve">
2014. </t>
        </r>
      </text>
    </comment>
  </commentList>
</comments>
</file>

<file path=xl/sharedStrings.xml><?xml version="1.0" encoding="utf-8"?>
<sst xmlns="http://schemas.openxmlformats.org/spreadsheetml/2006/main" count="143" uniqueCount="130">
  <si>
    <t>Total Public Pension Spending</t>
  </si>
  <si>
    <t>Contributory / Earnings related schemes:</t>
  </si>
  <si>
    <t>National Scheme</t>
  </si>
  <si>
    <t>Civil Servants</t>
  </si>
  <si>
    <t>Social Pensions</t>
  </si>
  <si>
    <t>Total Spending</t>
  </si>
  <si>
    <t>Recent Year</t>
  </si>
  <si>
    <t>(% GDP)</t>
  </si>
  <si>
    <t>Europe &amp; Central Asia</t>
  </si>
  <si>
    <t>Albania</t>
  </si>
  <si>
    <t>Armenia</t>
  </si>
  <si>
    <t>Azerbaijan</t>
  </si>
  <si>
    <t>Belarus</t>
  </si>
  <si>
    <t>Bosnia and Herzegovina</t>
  </si>
  <si>
    <t>Bosnia Republika Srpska</t>
  </si>
  <si>
    <t>Bulgaria</t>
  </si>
  <si>
    <t>Croatia</t>
  </si>
  <si>
    <t>Cyprus</t>
  </si>
  <si>
    <t>Czech Republic</t>
  </si>
  <si>
    <t>Estonia</t>
  </si>
  <si>
    <t>Georgia</t>
  </si>
  <si>
    <t>Hungary</t>
  </si>
  <si>
    <t>Kazakhstan</t>
  </si>
  <si>
    <t>Kosovo</t>
  </si>
  <si>
    <t>Kyrgyz Republic</t>
  </si>
  <si>
    <t>Latvia</t>
  </si>
  <si>
    <t>Lithuania</t>
  </si>
  <si>
    <t>Macedonia, FYR</t>
  </si>
  <si>
    <t>Moldova</t>
  </si>
  <si>
    <t>Montenegro</t>
  </si>
  <si>
    <t>Poland</t>
  </si>
  <si>
    <t>Romania</t>
  </si>
  <si>
    <t>Russian Federation</t>
  </si>
  <si>
    <t>Serbia</t>
  </si>
  <si>
    <t>Slovak Republic</t>
  </si>
  <si>
    <t>Slovenia</t>
  </si>
  <si>
    <t>Tajikistan</t>
  </si>
  <si>
    <t>Turkey</t>
  </si>
  <si>
    <t>Turkmenistan</t>
  </si>
  <si>
    <t>Ukraine</t>
  </si>
  <si>
    <t>Uzbekistan</t>
  </si>
  <si>
    <t>Middle East &amp; North Africa</t>
  </si>
  <si>
    <t>Algeria</t>
  </si>
  <si>
    <t>(integrated)</t>
  </si>
  <si>
    <t>Bahrain</t>
  </si>
  <si>
    <t>n.a.</t>
  </si>
  <si>
    <t>Djibouti</t>
  </si>
  <si>
    <t>Egypt, Arab Rep.</t>
  </si>
  <si>
    <t>Iran, Islamic Rep.</t>
  </si>
  <si>
    <t>Iraq</t>
  </si>
  <si>
    <t>Jordan</t>
  </si>
  <si>
    <t>Kuwait</t>
  </si>
  <si>
    <t>Lebanon</t>
  </si>
  <si>
    <t>(only CV and Military are covered)</t>
  </si>
  <si>
    <t>Libya</t>
  </si>
  <si>
    <t>Malta</t>
  </si>
  <si>
    <t>Morocco</t>
  </si>
  <si>
    <t>Oman</t>
  </si>
  <si>
    <t>Qatar</t>
  </si>
  <si>
    <t>Saudi Arabia</t>
  </si>
  <si>
    <t>Syrian Arab Republic</t>
  </si>
  <si>
    <t>Tunisia</t>
  </si>
  <si>
    <t>United Arab Emirates</t>
  </si>
  <si>
    <t>West Bank and Gaza</t>
  </si>
  <si>
    <t>Yemen, Rep.</t>
  </si>
  <si>
    <t>South Asia</t>
  </si>
  <si>
    <t>Afghanistan</t>
  </si>
  <si>
    <t>Bangladesh</t>
  </si>
  <si>
    <t>Bhutan</t>
  </si>
  <si>
    <t>2017-2018</t>
  </si>
  <si>
    <t>India</t>
  </si>
  <si>
    <t>Maldives</t>
  </si>
  <si>
    <t>Nepal</t>
  </si>
  <si>
    <t>2013-2014</t>
  </si>
  <si>
    <t>Pakistan</t>
  </si>
  <si>
    <t>2015-2016</t>
  </si>
  <si>
    <t>Sri Lanka</t>
  </si>
  <si>
    <t>Sub-Saharan Africa</t>
  </si>
  <si>
    <t>Angola</t>
  </si>
  <si>
    <t>Benin</t>
  </si>
  <si>
    <t>Botswana</t>
  </si>
  <si>
    <t>Burkina Faso</t>
  </si>
  <si>
    <t>Burundi</t>
  </si>
  <si>
    <t>Cameroon</t>
  </si>
  <si>
    <t>Cape Verde</t>
  </si>
  <si>
    <t>2013-2015</t>
  </si>
  <si>
    <t>Central African Republic</t>
  </si>
  <si>
    <t>Chad</t>
  </si>
  <si>
    <t>Comoros</t>
  </si>
  <si>
    <t>Congo, Dem. Rep.</t>
  </si>
  <si>
    <t>Congo, Rep.</t>
  </si>
  <si>
    <t>Cote d'Ivoire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</si>
  <si>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</si>
  <si>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</si>
  <si>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</si>
  <si>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</si>
  <si>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</si>
  <si>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</si>
  <si>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</si>
  <si>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</si>
  <si>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</si>
  <si>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</si>
  <si>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</si>
  <si>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</si>
  <si>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</si>
  <si>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</si>
  <si>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</si>
  <si>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</si>
  <si>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</si>
  <si>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</si>
  <si>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2015-2018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</si>
  <si>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</si>
  <si>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</si>
  <si>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</si>
  <si>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</si>
  <si>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</si>
  <si>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</si>
  <si>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</si>
  <si>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</si>
  <si>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</si>
  <si>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</si>
  <si>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South Sudan</t>
  </si>
  <si>
    <t>Swaziland</t>
  </si>
  <si>
    <t>2012-2015</t>
  </si>
  <si>
    <t>Tanzania</t>
  </si>
  <si>
    <t>Togo</t>
  </si>
  <si>
    <t>Uganda</t>
  </si>
  <si>
    <t>Zambia</t>
  </si>
  <si>
    <t>Zimbabwe</t>
  </si>
  <si>
    <t>Source:  Pensions Database GP Social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</si>
</sst>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u/>
      <sz val="11"/>
      <color theme="10"/>
      <name val="Calibri"/>
      <family val="2"/>
    </font>
    <font>
      <sz val="11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1"/>
      <color rgb="FF0070C0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sz val="11"/>
      <color rgb="FF000000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2" borderId="0" xfId="3" applyFont="1" applyFill="1"/>
    <xf numFmtId="0" fontId="5" fillId="2" borderId="0" xfId="4" applyFont="1" applyFill="1" applyBorder="1" applyAlignment="1" applyProtection="1"/>
    <xf numFmtId="0" fontId="6" fillId="3" borderId="0" xfId="3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3" applyFont="1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/>
    <xf numFmtId="0" fontId="9" fillId="2" borderId="0" xfId="0" applyFont="1" applyFill="1"/>
    <xf numFmtId="164" fontId="9" fillId="2" borderId="0" xfId="1" applyNumberFormat="1" applyFont="1" applyFill="1" applyBorder="1" applyAlignment="1">
      <alignment horizontal="left"/>
    </xf>
    <xf numFmtId="0" fontId="7" fillId="4" borderId="4" xfId="3" applyFont="1" applyFill="1" applyBorder="1" applyAlignment="1">
      <alignment horizontal="center"/>
    </xf>
    <xf numFmtId="0" fontId="7" fillId="4" borderId="0" xfId="3" applyFont="1" applyFill="1" applyBorder="1" applyAlignment="1">
      <alignment horizontal="center"/>
    </xf>
    <xf numFmtId="0" fontId="7" fillId="4" borderId="5" xfId="3" applyFont="1" applyFill="1" applyBorder="1" applyAlignment="1">
      <alignment horizontal="center"/>
    </xf>
    <xf numFmtId="0" fontId="8" fillId="2" borderId="0" xfId="0" applyFont="1" applyFill="1" applyBorder="1"/>
    <xf numFmtId="0" fontId="6" fillId="3" borderId="6" xfId="3" applyFont="1" applyFill="1" applyBorder="1" applyAlignment="1">
      <alignment horizontal="center" vertical="center" textRotation="90"/>
    </xf>
    <xf numFmtId="0" fontId="5" fillId="2" borderId="7" xfId="3" applyFont="1" applyFill="1" applyBorder="1"/>
    <xf numFmtId="0" fontId="5" fillId="2" borderId="1" xfId="3" applyNumberFormat="1" applyFont="1" applyFill="1" applyBorder="1" applyAlignment="1">
      <alignment horizontal="center"/>
    </xf>
    <xf numFmtId="165" fontId="5" fillId="2" borderId="2" xfId="3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5" fillId="2" borderId="3" xfId="3" applyNumberFormat="1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 vertical="center" textRotation="90"/>
    </xf>
    <xf numFmtId="0" fontId="5" fillId="2" borderId="8" xfId="3" applyFont="1" applyFill="1" applyBorder="1"/>
    <xf numFmtId="0" fontId="5" fillId="2" borderId="4" xfId="3" applyNumberFormat="1" applyFont="1" applyFill="1" applyBorder="1" applyAlignment="1">
      <alignment horizontal="center"/>
    </xf>
    <xf numFmtId="165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5" fillId="2" borderId="5" xfId="3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2" fontId="5" fillId="2" borderId="5" xfId="3" applyNumberFormat="1" applyFont="1" applyFill="1" applyBorder="1" applyAlignment="1">
      <alignment horizontal="center"/>
    </xf>
    <xf numFmtId="2" fontId="5" fillId="2" borderId="0" xfId="3" applyNumberFormat="1" applyFont="1" applyFill="1" applyBorder="1" applyAlignment="1">
      <alignment horizontal="center"/>
    </xf>
    <xf numFmtId="0" fontId="5" fillId="2" borderId="9" xfId="3" applyNumberFormat="1" applyFont="1" applyFill="1" applyBorder="1" applyAlignment="1">
      <alignment horizontal="center"/>
    </xf>
    <xf numFmtId="2" fontId="5" fillId="2" borderId="10" xfId="3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5" fillId="2" borderId="9" xfId="3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5" fontId="5" fillId="2" borderId="11" xfId="3" applyNumberFormat="1" applyFont="1" applyFill="1" applyBorder="1" applyAlignment="1">
      <alignment horizontal="center"/>
    </xf>
    <xf numFmtId="0" fontId="6" fillId="3" borderId="8" xfId="3" applyFont="1" applyFill="1" applyBorder="1" applyAlignment="1">
      <alignment horizontal="center" vertical="center" textRotation="90"/>
    </xf>
    <xf numFmtId="165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2" fontId="5" fillId="2" borderId="3" xfId="3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0" fontId="5" fillId="0" borderId="8" xfId="3" applyFont="1" applyFill="1" applyBorder="1"/>
    <xf numFmtId="0" fontId="5" fillId="2" borderId="0" xfId="3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5" xfId="2" applyNumberFormat="1" applyFont="1" applyFill="1" applyBorder="1" applyAlignment="1">
      <alignment horizontal="center"/>
    </xf>
    <xf numFmtId="0" fontId="3" fillId="2" borderId="0" xfId="0" applyFont="1" applyFill="1"/>
    <xf numFmtId="2" fontId="5" fillId="2" borderId="0" xfId="2" applyNumberFormat="1" applyFont="1" applyFill="1" applyBorder="1" applyAlignment="1">
      <alignment horizontal="center"/>
    </xf>
    <xf numFmtId="9" fontId="5" fillId="2" borderId="5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2" xfId="3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6" fillId="3" borderId="8" xfId="3" applyFont="1" applyFill="1" applyBorder="1" applyAlignment="1">
      <alignment horizontal="center" vertical="center" textRotation="90" wrapText="1"/>
    </xf>
    <xf numFmtId="0" fontId="5" fillId="2" borderId="1" xfId="3" applyFont="1" applyFill="1" applyBorder="1"/>
    <xf numFmtId="165" fontId="5" fillId="2" borderId="3" xfId="1" applyNumberFormat="1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2" xfId="3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right" vertical="center"/>
    </xf>
    <xf numFmtId="0" fontId="5" fillId="2" borderId="4" xfId="3" applyFont="1" applyFill="1" applyBorder="1"/>
    <xf numFmtId="165" fontId="3" fillId="2" borderId="0" xfId="0" applyNumberFormat="1" applyFont="1" applyFill="1"/>
    <xf numFmtId="165" fontId="5" fillId="2" borderId="0" xfId="2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0" fontId="5" fillId="2" borderId="9" xfId="3" applyFont="1" applyFill="1" applyBorder="1"/>
    <xf numFmtId="165" fontId="5" fillId="2" borderId="10" xfId="1" applyNumberFormat="1" applyFont="1" applyFill="1" applyBorder="1" applyAlignment="1">
      <alignment horizontal="center"/>
    </xf>
    <xf numFmtId="2" fontId="5" fillId="2" borderId="11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10" fillId="2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10" fontId="11" fillId="2" borderId="0" xfId="0" applyNumberFormat="1" applyFont="1" applyFill="1" applyAlignment="1">
      <alignment horizontal="right" vertical="center"/>
    </xf>
    <xf numFmtId="166" fontId="3" fillId="2" borderId="0" xfId="2" applyNumberFormat="1" applyFont="1" applyFill="1"/>
    <xf numFmtId="0" fontId="6" fillId="3" borderId="12" xfId="3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5" fillId="2" borderId="11" xfId="2" applyNumberFormat="1" applyFont="1" applyFill="1" applyBorder="1" applyAlignment="1">
      <alignment horizontal="center"/>
    </xf>
    <xf numFmtId="0" fontId="5" fillId="2" borderId="10" xfId="3" applyFont="1" applyFill="1" applyBorder="1" applyAlignment="1">
      <alignment horizontal="left"/>
    </xf>
    <xf numFmtId="0" fontId="5" fillId="2" borderId="11" xfId="3" applyFont="1" applyFill="1" applyBorder="1" applyAlignment="1">
      <alignment horizontal="left"/>
    </xf>
    <xf numFmtId="0" fontId="3" fillId="0" borderId="0" xfId="3" applyFont="1"/>
    <xf numFmtId="164" fontId="3" fillId="2" borderId="0" xfId="1" applyNumberFormat="1" applyFont="1" applyFill="1"/>
  </cellXfs>
  <cellStyles count="5">
    <cellStyle name="Comma" xfId="1" builtinId="3"/>
    <cellStyle name="Hyperlink" xfId="4" builtinId="8"/>
    <cellStyle name="Normal" xfId="0" builtinId="0"/>
    <cellStyle name="Normal 7" xfId="3" xr:uid="{84281956-98D8-46E9-B149-D5BFA9D5F32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381783\OneDrive%20-%20WBG\Pensions%20&amp;%20Social%20Insurance%20GSG\External%20Pensions%20Database\WB%20Pensions%20Database%20External\Pension%20Expenditure%201024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Spending"/>
      <sheetName val="Expend.-AFR SAR MNA ECA 102419"/>
      <sheetName val="Beneficiaries Coverage"/>
      <sheetName val="Active Coverage"/>
      <sheetName val="Source Data ---&gt;"/>
      <sheetName val="ECA - European Union"/>
      <sheetName val="ECA - non EU"/>
      <sheetName val="AFR"/>
      <sheetName val="SAR"/>
      <sheetName val="LCR"/>
      <sheetName val="MNA"/>
      <sheetName val="EAP"/>
      <sheetName val="General Data ---&gt;"/>
      <sheetName val="Population"/>
      <sheetName val="GDP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360">
          <cell r="D3360">
            <v>9.5873232360032663</v>
          </cell>
        </row>
        <row r="3361">
          <cell r="D3361">
            <v>8.183478715053214</v>
          </cell>
        </row>
        <row r="3364">
          <cell r="D3364">
            <v>8.1284048322757165</v>
          </cell>
        </row>
        <row r="3369">
          <cell r="D3369">
            <v>10.584024974739521</v>
          </cell>
        </row>
        <row r="3371">
          <cell r="D3371">
            <v>10.169441634011944</v>
          </cell>
        </row>
        <row r="3372">
          <cell r="D3372">
            <v>7.3518114621129502</v>
          </cell>
        </row>
        <row r="3373">
          <cell r="D3373">
            <v>6.8562489868895566</v>
          </cell>
        </row>
        <row r="3375">
          <cell r="D3375">
            <v>9.6770517681785773</v>
          </cell>
        </row>
        <row r="3379">
          <cell r="D3379">
            <v>11.184067990334723</v>
          </cell>
        </row>
        <row r="3381">
          <cell r="D3381">
            <v>7.9885065591449829</v>
          </cell>
        </row>
        <row r="3382">
          <cell r="D3382">
            <v>10.943022457369167</v>
          </cell>
        </row>
        <row r="3383">
          <cell r="D3383">
            <v>8.5871481888352168</v>
          </cell>
        </row>
      </sheetData>
      <sheetData sheetId="6">
        <row r="7">
          <cell r="E7">
            <v>6.0141565465293398</v>
          </cell>
        </row>
      </sheetData>
      <sheetData sheetId="7">
        <row r="3">
          <cell r="L3">
            <v>17.23</v>
          </cell>
        </row>
        <row r="4">
          <cell r="L4">
            <v>47.76</v>
          </cell>
        </row>
        <row r="5">
          <cell r="L5">
            <v>27800</v>
          </cell>
        </row>
        <row r="6">
          <cell r="L6">
            <v>5700</v>
          </cell>
        </row>
        <row r="8">
          <cell r="L8">
            <v>1576.069</v>
          </cell>
        </row>
        <row r="9">
          <cell r="L9">
            <v>2147.5736526000001</v>
          </cell>
        </row>
        <row r="10">
          <cell r="L10">
            <v>16400</v>
          </cell>
        </row>
        <row r="11">
          <cell r="L11">
            <v>11496.3</v>
          </cell>
        </row>
        <row r="12">
          <cell r="L12">
            <v>8999</v>
          </cell>
        </row>
        <row r="13">
          <cell r="L13">
            <v>1973.5575832</v>
          </cell>
        </row>
        <row r="14">
          <cell r="L14">
            <v>5270</v>
          </cell>
        </row>
        <row r="15">
          <cell r="L15">
            <v>6900</v>
          </cell>
        </row>
        <row r="16">
          <cell r="L16">
            <v>360</v>
          </cell>
        </row>
        <row r="17">
          <cell r="L17">
            <v>2153.7323821999998</v>
          </cell>
        </row>
        <row r="18">
          <cell r="L18">
            <v>194</v>
          </cell>
        </row>
        <row r="19">
          <cell r="L19">
            <v>39.360239999999997</v>
          </cell>
        </row>
        <row r="20">
          <cell r="L20">
            <v>12559.816722</v>
          </cell>
        </row>
        <row r="21">
          <cell r="L21">
            <v>10681.5</v>
          </cell>
        </row>
        <row r="22">
          <cell r="L22">
            <v>15.75</v>
          </cell>
        </row>
        <row r="23">
          <cell r="L23">
            <v>174.88300000000001</v>
          </cell>
        </row>
      </sheetData>
      <sheetData sheetId="8">
        <row r="4">
          <cell r="L4">
            <v>122.012</v>
          </cell>
        </row>
      </sheetData>
      <sheetData sheetId="9" refreshError="1"/>
      <sheetData sheetId="10">
        <row r="15">
          <cell r="D15">
            <v>6.4952141545006281</v>
          </cell>
        </row>
      </sheetData>
      <sheetData sheetId="11" refreshError="1"/>
      <sheetData sheetId="12" refreshError="1"/>
      <sheetData sheetId="13" refreshError="1"/>
      <sheetData sheetId="14">
        <row r="139">
          <cell r="AT139">
            <v>16549.57</v>
          </cell>
        </row>
        <row r="814">
          <cell r="AT814">
            <v>5083.74</v>
          </cell>
        </row>
        <row r="859">
          <cell r="AU859">
            <v>159.74299999999999</v>
          </cell>
        </row>
        <row r="994">
          <cell r="AS994">
            <v>146.066</v>
          </cell>
          <cell r="AT994">
            <v>170.56399999999999</v>
          </cell>
        </row>
        <row r="1354">
          <cell r="AU1354">
            <v>20328.36</v>
          </cell>
        </row>
        <row r="1849">
          <cell r="AS1849">
            <v>19595.38</v>
          </cell>
          <cell r="AT1849">
            <v>20931.400000000001</v>
          </cell>
        </row>
        <row r="2704">
          <cell r="AS2704">
            <v>8503.4500000000007</v>
          </cell>
        </row>
        <row r="2884">
          <cell r="AT2884">
            <v>215.077</v>
          </cell>
        </row>
        <row r="5359">
          <cell r="AV5359">
            <v>183.86099999999999</v>
          </cell>
        </row>
        <row r="6439">
          <cell r="AV6439">
            <v>8190</v>
          </cell>
        </row>
        <row r="6664">
          <cell r="AU6664">
            <v>12278.2</v>
          </cell>
        </row>
        <row r="6754">
          <cell r="AT6754">
            <v>19.013999999999999</v>
          </cell>
        </row>
        <row r="7834">
          <cell r="AT7834">
            <v>2659.01</v>
          </cell>
        </row>
        <row r="8149">
          <cell r="AU8149">
            <v>96124.39</v>
          </cell>
        </row>
        <row r="8689">
          <cell r="AU8689">
            <v>27.437999999999999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994F3-9587-4011-9FE5-A9B6DD5D3219}">
  <dimension ref="A1:O114"/>
  <sheetViews>
    <sheetView tabSelected="1" topLeftCell="A61" workbookViewId="0">
      <selection activeCell="L82" sqref="L82"/>
    </sheetView>
  </sheetViews>
  <sheetFormatPr defaultColWidth="9.33203125" defaultRowHeight="15" x14ac:dyDescent="0.25"/>
  <cols>
    <col min="1" max="1" width="9.6640625" style="61" customWidth="1"/>
    <col min="2" max="2" width="46.33203125" style="61" bestFit="1" customWidth="1"/>
    <col min="3" max="3" width="15.6640625" style="61" customWidth="1"/>
    <col min="4" max="4" width="22.6640625" style="61" bestFit="1" customWidth="1"/>
    <col min="5" max="5" width="29.6640625" style="99" customWidth="1"/>
    <col min="6" max="6" width="15.6640625" style="61" customWidth="1"/>
    <col min="7" max="7" width="20.83203125" style="61" bestFit="1" customWidth="1"/>
    <col min="8" max="8" width="15.1640625" style="61" customWidth="1"/>
    <col min="9" max="9" width="20.5" style="61" bestFit="1" customWidth="1"/>
    <col min="10" max="10" width="14.6640625" style="4" customWidth="1"/>
    <col min="11" max="11" width="14.6640625" style="4" bestFit="1" customWidth="1"/>
    <col min="12" max="16384" width="9.33203125" style="61"/>
  </cols>
  <sheetData>
    <row r="1" spans="1:10" ht="15.75" thickBot="1" x14ac:dyDescent="0.3">
      <c r="A1" s="1"/>
      <c r="B1" s="2"/>
      <c r="C1" s="3" t="s">
        <v>0</v>
      </c>
      <c r="D1" s="3"/>
      <c r="E1" s="3"/>
      <c r="F1" s="3"/>
      <c r="G1" s="3"/>
      <c r="H1" s="3"/>
      <c r="I1" s="3"/>
    </row>
    <row r="2" spans="1:10" ht="15.6" customHeight="1" x14ac:dyDescent="0.25">
      <c r="A2" s="5"/>
      <c r="B2" s="5"/>
      <c r="C2" s="6" t="s">
        <v>1</v>
      </c>
      <c r="D2" s="7"/>
      <c r="E2" s="8"/>
      <c r="F2" s="9"/>
      <c r="G2" s="10"/>
      <c r="H2" s="11"/>
      <c r="I2" s="12"/>
    </row>
    <row r="3" spans="1:10" x14ac:dyDescent="0.25">
      <c r="A3" s="5"/>
      <c r="B3" s="5"/>
      <c r="C3" s="13"/>
      <c r="D3" s="14" t="s">
        <v>2</v>
      </c>
      <c r="E3" s="15" t="s">
        <v>3</v>
      </c>
      <c r="F3" s="11" t="s">
        <v>4</v>
      </c>
      <c r="G3" s="12"/>
      <c r="H3" s="11" t="s">
        <v>5</v>
      </c>
      <c r="I3" s="12"/>
    </row>
    <row r="4" spans="1:10" ht="15.75" thickBot="1" x14ac:dyDescent="0.3">
      <c r="A4" s="5"/>
      <c r="B4" s="5"/>
      <c r="C4" s="16" t="s">
        <v>6</v>
      </c>
      <c r="D4" s="17" t="s">
        <v>7</v>
      </c>
      <c r="E4" s="18" t="s">
        <v>7</v>
      </c>
      <c r="F4" s="16" t="s">
        <v>6</v>
      </c>
      <c r="G4" s="18" t="s">
        <v>7</v>
      </c>
      <c r="H4" s="16" t="s">
        <v>6</v>
      </c>
      <c r="I4" s="18" t="s">
        <v>7</v>
      </c>
      <c r="J4" s="19"/>
    </row>
    <row r="5" spans="1:10" ht="13.9" customHeight="1" x14ac:dyDescent="0.25">
      <c r="A5" s="20" t="s">
        <v>8</v>
      </c>
      <c r="B5" s="21" t="s">
        <v>9</v>
      </c>
      <c r="C5" s="22">
        <v>2015</v>
      </c>
      <c r="D5" s="23">
        <f>'[1]ECA - non EU'!E7</f>
        <v>6.0141565465293398</v>
      </c>
      <c r="E5" s="24"/>
      <c r="F5" s="25"/>
      <c r="G5" s="26"/>
      <c r="H5" s="22">
        <f>C5</f>
        <v>2015</v>
      </c>
      <c r="I5" s="27">
        <f>D5</f>
        <v>6.0141565465293398</v>
      </c>
    </row>
    <row r="6" spans="1:10" x14ac:dyDescent="0.25">
      <c r="A6" s="28"/>
      <c r="B6" s="29" t="s">
        <v>10</v>
      </c>
      <c r="C6" s="30"/>
      <c r="D6" s="31"/>
      <c r="E6" s="32"/>
      <c r="F6" s="33"/>
      <c r="G6" s="34"/>
      <c r="H6" s="30"/>
      <c r="I6" s="35"/>
    </row>
    <row r="7" spans="1:10" x14ac:dyDescent="0.25">
      <c r="A7" s="28"/>
      <c r="B7" s="29" t="s">
        <v>11</v>
      </c>
      <c r="C7" s="30"/>
      <c r="D7" s="31"/>
      <c r="E7" s="32"/>
      <c r="F7" s="33"/>
      <c r="G7" s="34"/>
      <c r="H7" s="30"/>
      <c r="I7" s="35"/>
    </row>
    <row r="8" spans="1:10" x14ac:dyDescent="0.25">
      <c r="A8" s="28"/>
      <c r="B8" s="29" t="s">
        <v>12</v>
      </c>
      <c r="C8" s="30"/>
      <c r="D8" s="31"/>
      <c r="E8" s="32"/>
      <c r="F8" s="33"/>
      <c r="G8" s="34"/>
      <c r="H8" s="30"/>
      <c r="I8" s="35"/>
    </row>
    <row r="9" spans="1:10" x14ac:dyDescent="0.25">
      <c r="A9" s="28"/>
      <c r="B9" s="29" t="s">
        <v>13</v>
      </c>
      <c r="C9" s="30"/>
      <c r="D9" s="31"/>
      <c r="E9" s="32"/>
      <c r="F9" s="33"/>
      <c r="G9" s="34"/>
      <c r="H9" s="30"/>
      <c r="I9" s="35"/>
    </row>
    <row r="10" spans="1:10" x14ac:dyDescent="0.25">
      <c r="A10" s="28"/>
      <c r="B10" s="29" t="s">
        <v>14</v>
      </c>
      <c r="C10" s="30"/>
      <c r="D10" s="31"/>
      <c r="E10" s="32"/>
      <c r="F10" s="33"/>
      <c r="G10" s="34"/>
      <c r="H10" s="30"/>
      <c r="I10" s="35"/>
    </row>
    <row r="11" spans="1:10" x14ac:dyDescent="0.25">
      <c r="A11" s="28"/>
      <c r="B11" s="29" t="s">
        <v>15</v>
      </c>
      <c r="C11" s="30">
        <v>2016</v>
      </c>
      <c r="D11" s="36">
        <f>'[1]ECA - European Union'!D3360</f>
        <v>9.5873232360032663</v>
      </c>
      <c r="E11" s="32"/>
      <c r="F11" s="33"/>
      <c r="G11" s="34"/>
      <c r="H11" s="30">
        <f>C11</f>
        <v>2016</v>
      </c>
      <c r="I11" s="35">
        <f>D11</f>
        <v>9.5873232360032663</v>
      </c>
    </row>
    <row r="12" spans="1:10" x14ac:dyDescent="0.25">
      <c r="A12" s="28"/>
      <c r="B12" s="29" t="s">
        <v>16</v>
      </c>
      <c r="C12" s="30">
        <v>2016</v>
      </c>
      <c r="D12" s="36">
        <f>'[1]ECA - European Union'!D3369</f>
        <v>10.584024974739521</v>
      </c>
      <c r="E12" s="32"/>
      <c r="F12" s="33"/>
      <c r="G12" s="34"/>
      <c r="H12" s="30">
        <f t="shared" ref="H12:I31" si="0">C12</f>
        <v>2016</v>
      </c>
      <c r="I12" s="35">
        <f t="shared" si="0"/>
        <v>10.584024974739521</v>
      </c>
    </row>
    <row r="13" spans="1:10" x14ac:dyDescent="0.25">
      <c r="A13" s="28"/>
      <c r="B13" s="29" t="s">
        <v>17</v>
      </c>
      <c r="C13" s="30">
        <v>2016</v>
      </c>
      <c r="D13" s="36">
        <f>'[1]ECA - European Union'!D3371</f>
        <v>10.169441634011944</v>
      </c>
      <c r="E13" s="32"/>
      <c r="F13" s="33"/>
      <c r="G13" s="34"/>
      <c r="H13" s="30">
        <f t="shared" si="0"/>
        <v>2016</v>
      </c>
      <c r="I13" s="35">
        <f t="shared" si="0"/>
        <v>10.169441634011944</v>
      </c>
    </row>
    <row r="14" spans="1:10" x14ac:dyDescent="0.25">
      <c r="A14" s="28"/>
      <c r="B14" s="29" t="s">
        <v>18</v>
      </c>
      <c r="C14" s="30">
        <v>2016</v>
      </c>
      <c r="D14" s="36">
        <f>'[1]ECA - European Union'!D3361</f>
        <v>8.183478715053214</v>
      </c>
      <c r="E14" s="32"/>
      <c r="F14" s="33"/>
      <c r="G14" s="34"/>
      <c r="H14" s="30">
        <f t="shared" si="0"/>
        <v>2016</v>
      </c>
      <c r="I14" s="35">
        <f t="shared" si="0"/>
        <v>8.183478715053214</v>
      </c>
    </row>
    <row r="15" spans="1:10" x14ac:dyDescent="0.25">
      <c r="A15" s="28"/>
      <c r="B15" s="29" t="s">
        <v>19</v>
      </c>
      <c r="C15" s="30">
        <v>2016</v>
      </c>
      <c r="D15" s="36">
        <f>'[1]ECA - European Union'!D3364</f>
        <v>8.1284048322757165</v>
      </c>
      <c r="E15" s="32"/>
      <c r="F15" s="33"/>
      <c r="G15" s="34"/>
      <c r="H15" s="30">
        <f t="shared" si="0"/>
        <v>2016</v>
      </c>
      <c r="I15" s="35">
        <f t="shared" si="0"/>
        <v>8.1284048322757165</v>
      </c>
    </row>
    <row r="16" spans="1:10" x14ac:dyDescent="0.25">
      <c r="A16" s="28"/>
      <c r="B16" s="29" t="s">
        <v>20</v>
      </c>
      <c r="C16" s="30"/>
      <c r="D16" s="36"/>
      <c r="E16" s="32"/>
      <c r="F16" s="30"/>
      <c r="G16" s="34"/>
      <c r="H16" s="30"/>
      <c r="I16" s="35"/>
    </row>
    <row r="17" spans="1:9" x14ac:dyDescent="0.25">
      <c r="A17" s="28"/>
      <c r="B17" s="29" t="s">
        <v>21</v>
      </c>
      <c r="C17" s="30">
        <v>2016</v>
      </c>
      <c r="D17" s="36">
        <f>'[1]ECA - European Union'!D3375</f>
        <v>9.6770517681785773</v>
      </c>
      <c r="E17" s="32"/>
      <c r="F17" s="33"/>
      <c r="G17" s="34"/>
      <c r="H17" s="30">
        <f t="shared" si="0"/>
        <v>2016</v>
      </c>
      <c r="I17" s="35">
        <f t="shared" si="0"/>
        <v>9.6770517681785773</v>
      </c>
    </row>
    <row r="18" spans="1:9" x14ac:dyDescent="0.25">
      <c r="A18" s="28"/>
      <c r="B18" s="29" t="s">
        <v>22</v>
      </c>
      <c r="C18" s="30"/>
      <c r="D18" s="36"/>
      <c r="E18" s="32"/>
      <c r="F18" s="33"/>
      <c r="G18" s="34"/>
      <c r="H18" s="30"/>
      <c r="I18" s="35"/>
    </row>
    <row r="19" spans="1:9" x14ac:dyDescent="0.25">
      <c r="A19" s="28"/>
      <c r="B19" s="29" t="s">
        <v>23</v>
      </c>
      <c r="C19" s="30"/>
      <c r="D19" s="36"/>
      <c r="E19" s="32"/>
      <c r="F19" s="33"/>
      <c r="G19" s="34"/>
      <c r="H19" s="30"/>
      <c r="I19" s="35"/>
    </row>
    <row r="20" spans="1:9" x14ac:dyDescent="0.25">
      <c r="A20" s="28"/>
      <c r="B20" s="29" t="s">
        <v>24</v>
      </c>
      <c r="C20" s="30"/>
      <c r="D20" s="36"/>
      <c r="E20" s="32"/>
      <c r="F20" s="33"/>
      <c r="G20" s="34"/>
      <c r="H20" s="30"/>
      <c r="I20" s="35"/>
    </row>
    <row r="21" spans="1:9" x14ac:dyDescent="0.25">
      <c r="A21" s="28"/>
      <c r="B21" s="29" t="s">
        <v>25</v>
      </c>
      <c r="C21" s="30">
        <v>2016</v>
      </c>
      <c r="D21" s="36">
        <f>'[1]ECA - European Union'!D3372</f>
        <v>7.3518114621129502</v>
      </c>
      <c r="E21" s="32"/>
      <c r="F21" s="33"/>
      <c r="G21" s="34"/>
      <c r="H21" s="30">
        <f t="shared" si="0"/>
        <v>2016</v>
      </c>
      <c r="I21" s="35">
        <f t="shared" si="0"/>
        <v>7.3518114621129502</v>
      </c>
    </row>
    <row r="22" spans="1:9" x14ac:dyDescent="0.25">
      <c r="A22" s="28"/>
      <c r="B22" s="29" t="s">
        <v>26</v>
      </c>
      <c r="C22" s="30">
        <v>2016</v>
      </c>
      <c r="D22" s="36">
        <f>'[1]ECA - European Union'!D3373</f>
        <v>6.8562489868895566</v>
      </c>
      <c r="E22" s="32"/>
      <c r="F22" s="33"/>
      <c r="G22" s="34"/>
      <c r="H22" s="30">
        <f t="shared" si="0"/>
        <v>2016</v>
      </c>
      <c r="I22" s="35">
        <f t="shared" si="0"/>
        <v>6.8562489868895566</v>
      </c>
    </row>
    <row r="23" spans="1:9" x14ac:dyDescent="0.25">
      <c r="A23" s="28"/>
      <c r="B23" s="29" t="s">
        <v>27</v>
      </c>
      <c r="C23" s="30"/>
      <c r="D23" s="36"/>
      <c r="E23" s="32"/>
      <c r="F23" s="33"/>
      <c r="G23" s="34"/>
      <c r="H23" s="30"/>
      <c r="I23" s="35"/>
    </row>
    <row r="24" spans="1:9" x14ac:dyDescent="0.25">
      <c r="A24" s="28"/>
      <c r="B24" s="29" t="s">
        <v>28</v>
      </c>
      <c r="C24" s="30"/>
      <c r="D24" s="36"/>
      <c r="E24" s="32"/>
      <c r="F24" s="30"/>
      <c r="G24" s="37"/>
      <c r="H24" s="30"/>
      <c r="I24" s="35"/>
    </row>
    <row r="25" spans="1:9" x14ac:dyDescent="0.25">
      <c r="A25" s="28"/>
      <c r="B25" s="29" t="s">
        <v>29</v>
      </c>
      <c r="C25" s="30"/>
      <c r="D25" s="36"/>
      <c r="E25" s="32"/>
      <c r="F25" s="33"/>
      <c r="G25" s="34"/>
      <c r="H25" s="30"/>
      <c r="I25" s="35"/>
    </row>
    <row r="26" spans="1:9" x14ac:dyDescent="0.25">
      <c r="A26" s="28"/>
      <c r="B26" s="29" t="s">
        <v>30</v>
      </c>
      <c r="C26" s="30">
        <v>2016</v>
      </c>
      <c r="D26" s="36">
        <f>'[1]ECA - European Union'!D3379</f>
        <v>11.184067990334723</v>
      </c>
      <c r="E26" s="32"/>
      <c r="F26" s="33"/>
      <c r="G26" s="34"/>
      <c r="H26" s="30">
        <f t="shared" si="0"/>
        <v>2016</v>
      </c>
      <c r="I26" s="35">
        <f t="shared" si="0"/>
        <v>11.184067990334723</v>
      </c>
    </row>
    <row r="27" spans="1:9" x14ac:dyDescent="0.25">
      <c r="A27" s="28"/>
      <c r="B27" s="29" t="s">
        <v>31</v>
      </c>
      <c r="C27" s="30">
        <v>2016</v>
      </c>
      <c r="D27" s="36">
        <f>'[1]ECA - European Union'!D3381</f>
        <v>7.9885065591449829</v>
      </c>
      <c r="E27" s="32"/>
      <c r="F27" s="33"/>
      <c r="G27" s="34"/>
      <c r="H27" s="30">
        <f>C27</f>
        <v>2016</v>
      </c>
      <c r="I27" s="35">
        <f t="shared" si="0"/>
        <v>7.9885065591449829</v>
      </c>
    </row>
    <row r="28" spans="1:9" x14ac:dyDescent="0.25">
      <c r="A28" s="28"/>
      <c r="B28" s="29" t="s">
        <v>32</v>
      </c>
      <c r="C28" s="30"/>
      <c r="D28" s="36"/>
      <c r="E28" s="32"/>
      <c r="F28" s="33"/>
      <c r="G28" s="34"/>
      <c r="H28" s="30"/>
      <c r="I28" s="35"/>
    </row>
    <row r="29" spans="1:9" x14ac:dyDescent="0.25">
      <c r="A29" s="28"/>
      <c r="B29" s="29" t="s">
        <v>33</v>
      </c>
      <c r="C29" s="30"/>
      <c r="D29" s="36"/>
      <c r="E29" s="32"/>
      <c r="F29" s="33"/>
      <c r="G29" s="34"/>
      <c r="H29" s="30"/>
      <c r="I29" s="35"/>
    </row>
    <row r="30" spans="1:9" x14ac:dyDescent="0.25">
      <c r="A30" s="28"/>
      <c r="B30" s="29" t="s">
        <v>34</v>
      </c>
      <c r="C30" s="30">
        <v>2016</v>
      </c>
      <c r="D30" s="36">
        <f>'[1]ECA - European Union'!D3383</f>
        <v>8.5871481888352168</v>
      </c>
      <c r="E30" s="32"/>
      <c r="F30" s="33"/>
      <c r="G30" s="34"/>
      <c r="H30" s="30">
        <f t="shared" si="0"/>
        <v>2016</v>
      </c>
      <c r="I30" s="35">
        <f t="shared" si="0"/>
        <v>8.5871481888352168</v>
      </c>
    </row>
    <row r="31" spans="1:9" x14ac:dyDescent="0.25">
      <c r="A31" s="28"/>
      <c r="B31" s="29" t="s">
        <v>35</v>
      </c>
      <c r="C31" s="30">
        <v>2016</v>
      </c>
      <c r="D31" s="36">
        <f>'[1]ECA - European Union'!D3382</f>
        <v>10.943022457369167</v>
      </c>
      <c r="E31" s="32"/>
      <c r="F31" s="30"/>
      <c r="G31" s="37"/>
      <c r="H31" s="30">
        <f t="shared" si="0"/>
        <v>2016</v>
      </c>
      <c r="I31" s="35">
        <f t="shared" si="0"/>
        <v>10.943022457369167</v>
      </c>
    </row>
    <row r="32" spans="1:9" x14ac:dyDescent="0.25">
      <c r="A32" s="28"/>
      <c r="B32" s="29" t="s">
        <v>36</v>
      </c>
      <c r="C32" s="30"/>
      <c r="D32" s="38"/>
      <c r="E32" s="32"/>
      <c r="F32" s="33"/>
      <c r="G32" s="34"/>
      <c r="H32" s="30"/>
      <c r="I32" s="35"/>
    </row>
    <row r="33" spans="1:9" x14ac:dyDescent="0.25">
      <c r="A33" s="28"/>
      <c r="B33" s="29" t="s">
        <v>37</v>
      </c>
      <c r="C33" s="30"/>
      <c r="D33" s="38"/>
      <c r="E33" s="32"/>
      <c r="F33" s="33"/>
      <c r="G33" s="34"/>
      <c r="H33" s="30"/>
      <c r="I33" s="35"/>
    </row>
    <row r="34" spans="1:9" x14ac:dyDescent="0.25">
      <c r="A34" s="28"/>
      <c r="B34" s="29" t="s">
        <v>38</v>
      </c>
      <c r="C34" s="30"/>
      <c r="D34" s="38"/>
      <c r="E34" s="32"/>
      <c r="F34" s="33"/>
      <c r="G34" s="34"/>
      <c r="H34" s="30"/>
      <c r="I34" s="35"/>
    </row>
    <row r="35" spans="1:9" x14ac:dyDescent="0.25">
      <c r="A35" s="28"/>
      <c r="B35" s="29" t="s">
        <v>39</v>
      </c>
      <c r="C35" s="30"/>
      <c r="D35" s="38"/>
      <c r="E35" s="32"/>
      <c r="F35" s="33"/>
      <c r="G35" s="34"/>
      <c r="H35" s="30"/>
      <c r="I35" s="35"/>
    </row>
    <row r="36" spans="1:9" ht="15.75" thickBot="1" x14ac:dyDescent="0.3">
      <c r="A36" s="28"/>
      <c r="B36" s="29" t="s">
        <v>40</v>
      </c>
      <c r="C36" s="39"/>
      <c r="D36" s="40"/>
      <c r="E36" s="41"/>
      <c r="F36" s="42"/>
      <c r="G36" s="43"/>
      <c r="H36" s="39"/>
      <c r="I36" s="44"/>
    </row>
    <row r="37" spans="1:9" x14ac:dyDescent="0.25">
      <c r="A37" s="45" t="s">
        <v>41</v>
      </c>
      <c r="B37" s="21" t="s">
        <v>42</v>
      </c>
      <c r="C37" s="22">
        <v>2017</v>
      </c>
      <c r="D37" s="46" t="s">
        <v>43</v>
      </c>
      <c r="E37" s="47"/>
      <c r="F37" s="25"/>
      <c r="G37" s="48"/>
      <c r="H37" s="22">
        <v>2017</v>
      </c>
      <c r="I37" s="35">
        <v>6.6000000000000005</v>
      </c>
    </row>
    <row r="38" spans="1:9" x14ac:dyDescent="0.25">
      <c r="A38" s="45"/>
      <c r="B38" s="29" t="s">
        <v>44</v>
      </c>
      <c r="C38" s="30">
        <v>2011</v>
      </c>
      <c r="D38" s="49" t="s">
        <v>45</v>
      </c>
      <c r="E38" s="50" t="s">
        <v>45</v>
      </c>
      <c r="F38" s="33"/>
      <c r="G38" s="51"/>
      <c r="H38" s="30">
        <v>2011</v>
      </c>
      <c r="I38" s="35">
        <v>2</v>
      </c>
    </row>
    <row r="39" spans="1:9" x14ac:dyDescent="0.25">
      <c r="A39" s="45"/>
      <c r="B39" s="29" t="s">
        <v>46</v>
      </c>
      <c r="C39" s="30">
        <v>2010</v>
      </c>
      <c r="D39" s="49" t="s">
        <v>45</v>
      </c>
      <c r="E39" s="50" t="s">
        <v>45</v>
      </c>
      <c r="F39" s="33"/>
      <c r="G39" s="51"/>
      <c r="H39" s="30">
        <v>2010</v>
      </c>
      <c r="I39" s="35">
        <v>1.5</v>
      </c>
    </row>
    <row r="40" spans="1:9" x14ac:dyDescent="0.25">
      <c r="A40" s="45"/>
      <c r="B40" s="29" t="s">
        <v>47</v>
      </c>
      <c r="C40" s="30">
        <v>2015</v>
      </c>
      <c r="D40" s="52">
        <v>3.2939999999999996</v>
      </c>
      <c r="E40" s="53">
        <v>2.1</v>
      </c>
      <c r="F40" s="33"/>
      <c r="G40" s="51"/>
      <c r="H40" s="30">
        <v>2015</v>
      </c>
      <c r="I40" s="35">
        <v>5.3940000000000001</v>
      </c>
    </row>
    <row r="41" spans="1:9" x14ac:dyDescent="0.25">
      <c r="A41" s="45"/>
      <c r="B41" s="29" t="s">
        <v>48</v>
      </c>
      <c r="C41" s="30">
        <v>2013</v>
      </c>
      <c r="D41" s="52">
        <v>1.96</v>
      </c>
      <c r="E41" s="52">
        <v>3.91</v>
      </c>
      <c r="F41" s="33"/>
      <c r="G41" s="51"/>
      <c r="H41" s="30">
        <v>2013</v>
      </c>
      <c r="I41" s="35">
        <v>6.1</v>
      </c>
    </row>
    <row r="42" spans="1:9" x14ac:dyDescent="0.25">
      <c r="A42" s="45"/>
      <c r="B42" s="29" t="s">
        <v>49</v>
      </c>
      <c r="C42" s="30">
        <v>2011</v>
      </c>
      <c r="D42" s="52">
        <v>0.02</v>
      </c>
      <c r="E42" s="53">
        <v>4.2</v>
      </c>
      <c r="F42" s="33"/>
      <c r="G42" s="51"/>
      <c r="H42" s="30">
        <v>2011</v>
      </c>
      <c r="I42" s="35">
        <v>4.22</v>
      </c>
    </row>
    <row r="43" spans="1:9" x14ac:dyDescent="0.25">
      <c r="A43" s="45"/>
      <c r="B43" s="29" t="s">
        <v>50</v>
      </c>
      <c r="C43" s="30">
        <v>2018</v>
      </c>
      <c r="D43" s="54" t="s">
        <v>43</v>
      </c>
      <c r="E43" s="55"/>
      <c r="F43" s="33"/>
      <c r="G43" s="51"/>
      <c r="H43" s="30">
        <v>2018</v>
      </c>
      <c r="I43" s="35">
        <v>5.0999999999999996</v>
      </c>
    </row>
    <row r="44" spans="1:9" x14ac:dyDescent="0.25">
      <c r="A44" s="45"/>
      <c r="B44" s="29" t="s">
        <v>51</v>
      </c>
      <c r="C44" s="30"/>
      <c r="D44" s="49"/>
      <c r="E44" s="56"/>
      <c r="F44" s="33"/>
      <c r="G44" s="51"/>
      <c r="H44" s="30"/>
      <c r="I44" s="35"/>
    </row>
    <row r="45" spans="1:9" x14ac:dyDescent="0.25">
      <c r="A45" s="45"/>
      <c r="B45" s="29" t="s">
        <v>52</v>
      </c>
      <c r="C45" s="30"/>
      <c r="D45" s="49" t="s">
        <v>53</v>
      </c>
      <c r="E45" s="38"/>
      <c r="F45" s="33"/>
      <c r="G45" s="51"/>
      <c r="H45" s="30"/>
      <c r="I45" s="35"/>
    </row>
    <row r="46" spans="1:9" x14ac:dyDescent="0.25">
      <c r="A46" s="45"/>
      <c r="B46" s="29" t="s">
        <v>54</v>
      </c>
      <c r="C46" s="30"/>
      <c r="D46" s="49"/>
      <c r="E46" s="56"/>
      <c r="F46" s="33"/>
      <c r="G46" s="51"/>
      <c r="H46" s="30"/>
      <c r="I46" s="35"/>
    </row>
    <row r="47" spans="1:9" x14ac:dyDescent="0.25">
      <c r="A47" s="45"/>
      <c r="B47" s="57" t="s">
        <v>55</v>
      </c>
      <c r="C47" s="30"/>
      <c r="D47" s="49"/>
      <c r="E47" s="56"/>
      <c r="F47" s="58"/>
      <c r="G47" s="37"/>
      <c r="H47" s="30">
        <v>2016</v>
      </c>
      <c r="I47" s="35">
        <f>[1]MNA!D15</f>
        <v>6.4952141545006281</v>
      </c>
    </row>
    <row r="48" spans="1:9" x14ac:dyDescent="0.25">
      <c r="A48" s="45"/>
      <c r="B48" s="29" t="s">
        <v>56</v>
      </c>
      <c r="C48" s="30">
        <v>2012</v>
      </c>
      <c r="D48" s="53">
        <v>0.89999999999999991</v>
      </c>
      <c r="E48" s="53">
        <v>1.7999999999999998</v>
      </c>
      <c r="F48" s="33"/>
      <c r="G48" s="51"/>
      <c r="H48" s="30">
        <v>2012</v>
      </c>
      <c r="I48" s="35">
        <v>2.6999999999999997</v>
      </c>
    </row>
    <row r="49" spans="1:15" x14ac:dyDescent="0.25">
      <c r="A49" s="45"/>
      <c r="B49" s="29" t="s">
        <v>57</v>
      </c>
      <c r="C49" s="59"/>
      <c r="D49" s="49"/>
      <c r="E49" s="60"/>
      <c r="F49" s="33"/>
      <c r="G49" s="51"/>
      <c r="H49" s="59"/>
      <c r="I49" s="35">
        <v>0</v>
      </c>
    </row>
    <row r="50" spans="1:15" x14ac:dyDescent="0.25">
      <c r="A50" s="45"/>
      <c r="B50" s="29" t="s">
        <v>58</v>
      </c>
      <c r="C50" s="30">
        <v>2015</v>
      </c>
      <c r="D50" s="38" t="s">
        <v>43</v>
      </c>
      <c r="E50" s="62"/>
      <c r="F50" s="33"/>
      <c r="G50" s="51"/>
      <c r="H50" s="30">
        <v>2015</v>
      </c>
      <c r="I50" s="35">
        <v>0.37</v>
      </c>
    </row>
    <row r="51" spans="1:15" x14ac:dyDescent="0.25">
      <c r="A51" s="45"/>
      <c r="B51" s="29" t="s">
        <v>59</v>
      </c>
      <c r="C51" s="30">
        <v>2018</v>
      </c>
      <c r="D51" s="53">
        <v>0.8</v>
      </c>
      <c r="E51" s="53">
        <v>1.4000000000000001</v>
      </c>
      <c r="F51" s="33"/>
      <c r="G51" s="51"/>
      <c r="H51" s="59">
        <v>2018</v>
      </c>
      <c r="I51" s="35">
        <v>2.1999999999999997</v>
      </c>
    </row>
    <row r="52" spans="1:15" x14ac:dyDescent="0.25">
      <c r="A52" s="45"/>
      <c r="B52" s="29" t="s">
        <v>60</v>
      </c>
      <c r="C52" s="30"/>
      <c r="D52" s="53"/>
      <c r="E52" s="53"/>
      <c r="F52" s="33"/>
      <c r="G52" s="51"/>
      <c r="H52" s="30"/>
      <c r="I52" s="35"/>
    </row>
    <row r="53" spans="1:15" x14ac:dyDescent="0.25">
      <c r="A53" s="45"/>
      <c r="B53" s="29" t="s">
        <v>61</v>
      </c>
      <c r="C53" s="30">
        <v>2015</v>
      </c>
      <c r="D53" s="52">
        <v>2.4899999999999998</v>
      </c>
      <c r="E53" s="52">
        <v>4.41</v>
      </c>
      <c r="F53" s="33"/>
      <c r="G53" s="51"/>
      <c r="H53" s="30">
        <v>2015</v>
      </c>
      <c r="I53" s="35">
        <v>6.9</v>
      </c>
    </row>
    <row r="54" spans="1:15" x14ac:dyDescent="0.25">
      <c r="A54" s="45"/>
      <c r="B54" s="29" t="s">
        <v>62</v>
      </c>
      <c r="C54" s="59"/>
      <c r="D54" s="49"/>
      <c r="E54" s="63"/>
      <c r="F54" s="33"/>
      <c r="G54" s="51"/>
      <c r="H54" s="59"/>
      <c r="I54" s="35"/>
    </row>
    <row r="55" spans="1:15" x14ac:dyDescent="0.25">
      <c r="A55" s="45"/>
      <c r="B55" s="29" t="s">
        <v>63</v>
      </c>
      <c r="C55" s="30">
        <v>2011</v>
      </c>
      <c r="D55" s="64" t="s">
        <v>53</v>
      </c>
      <c r="E55" s="49"/>
      <c r="F55" s="33"/>
      <c r="G55" s="51"/>
      <c r="H55" s="30">
        <v>2011</v>
      </c>
      <c r="I55" s="35">
        <v>4</v>
      </c>
    </row>
    <row r="56" spans="1:15" ht="15.75" thickBot="1" x14ac:dyDescent="0.3">
      <c r="A56" s="45"/>
      <c r="B56" s="65" t="s">
        <v>64</v>
      </c>
      <c r="C56" s="39"/>
      <c r="D56" s="66"/>
      <c r="E56" s="41"/>
      <c r="F56" s="42"/>
      <c r="G56" s="67"/>
      <c r="H56" s="39"/>
      <c r="I56" s="35"/>
      <c r="L56" s="68"/>
      <c r="M56" s="68"/>
      <c r="N56" s="68"/>
    </row>
    <row r="57" spans="1:15" x14ac:dyDescent="0.25">
      <c r="A57" s="69" t="s">
        <v>65</v>
      </c>
      <c r="B57" s="70" t="s">
        <v>66</v>
      </c>
      <c r="C57" s="22"/>
      <c r="D57" s="23"/>
      <c r="E57" s="71"/>
      <c r="F57" s="25"/>
      <c r="G57" s="72"/>
      <c r="H57" s="73"/>
      <c r="I57" s="48"/>
      <c r="J57" s="74"/>
      <c r="K57" s="75"/>
      <c r="L57" s="76"/>
      <c r="M57" s="76"/>
      <c r="N57" s="76"/>
      <c r="O57" s="76"/>
    </row>
    <row r="58" spans="1:15" x14ac:dyDescent="0.25">
      <c r="A58" s="69"/>
      <c r="B58" s="77" t="s">
        <v>67</v>
      </c>
      <c r="C58" s="30">
        <v>2014</v>
      </c>
      <c r="D58" s="31"/>
      <c r="E58" s="35">
        <v>0.6</v>
      </c>
      <c r="F58" s="30">
        <f>+C58</f>
        <v>2014</v>
      </c>
      <c r="G58" s="35">
        <v>0.1</v>
      </c>
      <c r="H58" s="58">
        <f>C58</f>
        <v>2014</v>
      </c>
      <c r="I58" s="35">
        <f>D58+E58+G58</f>
        <v>0.7</v>
      </c>
      <c r="J58" s="74"/>
      <c r="K58" s="75"/>
      <c r="L58" s="76"/>
      <c r="M58" s="76"/>
      <c r="N58" s="76"/>
      <c r="O58" s="76"/>
    </row>
    <row r="59" spans="1:15" x14ac:dyDescent="0.25">
      <c r="A59" s="69"/>
      <c r="B59" s="77" t="s">
        <v>68</v>
      </c>
      <c r="C59" s="30" t="s">
        <v>69</v>
      </c>
      <c r="D59" s="78"/>
      <c r="E59" s="79">
        <f>[1]SAR!L4/[1]GDP!AU859</f>
        <v>0.76380185673237644</v>
      </c>
      <c r="F59" s="33"/>
      <c r="G59" s="35"/>
      <c r="H59" s="58" t="str">
        <f t="shared" ref="H59:H64" si="1">C59</f>
        <v>2017-2018</v>
      </c>
      <c r="I59" s="35">
        <f t="shared" ref="I59:I64" si="2">D59+E59+G59</f>
        <v>0.76380185673237644</v>
      </c>
      <c r="J59" s="74"/>
      <c r="K59" s="75"/>
      <c r="L59" s="76"/>
      <c r="M59" s="76"/>
      <c r="N59" s="76"/>
      <c r="O59" s="76"/>
    </row>
    <row r="60" spans="1:15" x14ac:dyDescent="0.25">
      <c r="A60" s="69"/>
      <c r="B60" s="77" t="s">
        <v>70</v>
      </c>
      <c r="C60" s="30"/>
      <c r="D60" s="31"/>
      <c r="E60" s="35"/>
      <c r="F60" s="33"/>
      <c r="G60" s="35"/>
      <c r="H60" s="58"/>
      <c r="I60" s="35">
        <f t="shared" si="2"/>
        <v>0</v>
      </c>
      <c r="J60" s="74"/>
      <c r="K60" s="75"/>
      <c r="L60" s="76"/>
      <c r="M60" s="76"/>
      <c r="N60" s="76"/>
      <c r="O60" s="76"/>
    </row>
    <row r="61" spans="1:15" x14ac:dyDescent="0.25">
      <c r="A61" s="69"/>
      <c r="B61" s="77" t="s">
        <v>71</v>
      </c>
      <c r="C61" s="30"/>
      <c r="D61" s="31"/>
      <c r="E61" s="80"/>
      <c r="F61" s="30">
        <v>2011</v>
      </c>
      <c r="G61" s="35">
        <v>1.1399999999999999</v>
      </c>
      <c r="H61" s="58">
        <v>2011</v>
      </c>
      <c r="I61" s="35">
        <f t="shared" si="2"/>
        <v>1.1399999999999999</v>
      </c>
      <c r="J61" s="74"/>
      <c r="K61" s="75"/>
      <c r="L61" s="76"/>
      <c r="M61" s="76"/>
      <c r="N61" s="76"/>
      <c r="O61" s="76"/>
    </row>
    <row r="62" spans="1:15" x14ac:dyDescent="0.25">
      <c r="A62" s="69"/>
      <c r="B62" s="77" t="s">
        <v>72</v>
      </c>
      <c r="C62" s="30" t="s">
        <v>73</v>
      </c>
      <c r="D62" s="31"/>
      <c r="E62" s="35">
        <v>1.1000000000000001</v>
      </c>
      <c r="F62" s="30" t="str">
        <f>+C62</f>
        <v>2013-2014</v>
      </c>
      <c r="G62" s="35">
        <v>0.7</v>
      </c>
      <c r="H62" s="58" t="str">
        <f t="shared" si="1"/>
        <v>2013-2014</v>
      </c>
      <c r="I62" s="35">
        <f t="shared" si="2"/>
        <v>1.8</v>
      </c>
      <c r="J62" s="74"/>
      <c r="K62" s="75"/>
      <c r="L62" s="76"/>
      <c r="M62" s="76"/>
      <c r="N62" s="76"/>
      <c r="O62" s="76"/>
    </row>
    <row r="63" spans="1:15" x14ac:dyDescent="0.25">
      <c r="A63" s="69"/>
      <c r="B63" s="77" t="s">
        <v>74</v>
      </c>
      <c r="C63" s="30" t="s">
        <v>75</v>
      </c>
      <c r="D63" s="31">
        <v>0.1</v>
      </c>
      <c r="E63" s="35">
        <v>1.7</v>
      </c>
      <c r="F63" s="33"/>
      <c r="G63" s="35"/>
      <c r="H63" s="58" t="str">
        <f t="shared" si="1"/>
        <v>2015-2016</v>
      </c>
      <c r="I63" s="35">
        <f t="shared" si="2"/>
        <v>1.8</v>
      </c>
      <c r="J63" s="74"/>
      <c r="K63" s="75"/>
      <c r="L63" s="76"/>
      <c r="M63" s="76"/>
      <c r="N63" s="76"/>
      <c r="O63" s="76"/>
    </row>
    <row r="64" spans="1:15" ht="15.75" thickBot="1" x14ac:dyDescent="0.3">
      <c r="A64" s="69"/>
      <c r="B64" s="81" t="s">
        <v>76</v>
      </c>
      <c r="C64" s="39">
        <v>2013</v>
      </c>
      <c r="D64" s="82"/>
      <c r="E64" s="44">
        <v>1.4</v>
      </c>
      <c r="F64" s="42"/>
      <c r="G64" s="83"/>
      <c r="H64" s="39">
        <f t="shared" si="1"/>
        <v>2013</v>
      </c>
      <c r="I64" s="44">
        <f t="shared" si="2"/>
        <v>1.4</v>
      </c>
      <c r="J64" s="74"/>
      <c r="K64" s="75"/>
      <c r="L64" s="76"/>
      <c r="M64" s="76"/>
      <c r="N64" s="76"/>
      <c r="O64" s="76"/>
    </row>
    <row r="65" spans="1:15" x14ac:dyDescent="0.25">
      <c r="A65" s="45" t="s">
        <v>77</v>
      </c>
      <c r="B65" s="77" t="s">
        <v>78</v>
      </c>
      <c r="C65" s="59">
        <v>2016</v>
      </c>
      <c r="D65" s="79">
        <f>[1]AFR!L11/([1]GDP!AT139)</f>
        <v>0.69465853191351801</v>
      </c>
      <c r="E65" s="80"/>
      <c r="F65" s="84"/>
      <c r="G65" s="51"/>
      <c r="H65" s="84">
        <f>C65</f>
        <v>2016</v>
      </c>
      <c r="I65" s="85">
        <f>D65+E65+G65</f>
        <v>0.69465853191351801</v>
      </c>
      <c r="J65" s="86"/>
    </row>
    <row r="66" spans="1:15" x14ac:dyDescent="0.25">
      <c r="A66" s="45"/>
      <c r="B66" s="77" t="s">
        <v>79</v>
      </c>
      <c r="C66" s="59">
        <v>2016</v>
      </c>
      <c r="D66" s="79">
        <f>[1]AFR!L13/([1]GDP!AT814)</f>
        <v>0.38820977925700373</v>
      </c>
      <c r="E66" s="85">
        <v>1.2999999999999999E-2</v>
      </c>
      <c r="F66" s="84"/>
      <c r="G66" s="51"/>
      <c r="H66" s="84">
        <f t="shared" ref="H66:H112" si="3">C66</f>
        <v>2016</v>
      </c>
      <c r="I66" s="85">
        <f t="shared" ref="I66:I112" si="4">D66+E66+G66</f>
        <v>0.40120977925700374</v>
      </c>
    </row>
    <row r="67" spans="1:15" x14ac:dyDescent="0.25">
      <c r="A67" s="45"/>
      <c r="B67" s="77" t="s">
        <v>80</v>
      </c>
      <c r="C67" s="59">
        <v>2016</v>
      </c>
      <c r="D67" s="87"/>
      <c r="E67" s="88">
        <f>[1]AFR!L18/([1]GDP!AT994)</f>
        <v>1.1374029689735232</v>
      </c>
      <c r="F67" s="58">
        <v>2015</v>
      </c>
      <c r="G67" s="88">
        <f>[1]AFR!L19/([1]GDP!AS994)</f>
        <v>0.26946887023674226</v>
      </c>
      <c r="H67" s="84" t="s">
        <v>75</v>
      </c>
      <c r="I67" s="85">
        <f t="shared" si="4"/>
        <v>1.4068718392102655</v>
      </c>
      <c r="K67" s="89"/>
      <c r="L67" s="90"/>
      <c r="M67" s="90"/>
      <c r="N67" s="90"/>
      <c r="O67" s="90"/>
    </row>
    <row r="68" spans="1:15" x14ac:dyDescent="0.25">
      <c r="A68" s="45"/>
      <c r="B68" s="77" t="s">
        <v>81</v>
      </c>
      <c r="C68" s="59">
        <v>2009</v>
      </c>
      <c r="D68" s="87">
        <v>0.24</v>
      </c>
      <c r="E68" s="85">
        <v>0.42</v>
      </c>
      <c r="F68" s="84"/>
      <c r="G68" s="35"/>
      <c r="H68" s="84">
        <f t="shared" si="3"/>
        <v>2009</v>
      </c>
      <c r="I68" s="85">
        <f t="shared" si="4"/>
        <v>0.65999999999999992</v>
      </c>
    </row>
    <row r="69" spans="1:15" x14ac:dyDescent="0.25">
      <c r="A69" s="45"/>
      <c r="B69" s="77" t="s">
        <v>82</v>
      </c>
      <c r="C69" s="59">
        <v>2008</v>
      </c>
      <c r="D69" s="87">
        <v>0.65</v>
      </c>
      <c r="E69" s="85"/>
      <c r="F69" s="84"/>
      <c r="G69" s="35"/>
      <c r="H69" s="84">
        <f t="shared" si="3"/>
        <v>2008</v>
      </c>
      <c r="I69" s="85">
        <f t="shared" si="4"/>
        <v>0.65</v>
      </c>
      <c r="K69" s="89"/>
      <c r="L69" s="90"/>
      <c r="M69" s="90"/>
      <c r="N69" s="90"/>
      <c r="O69" s="90"/>
    </row>
    <row r="70" spans="1:15" x14ac:dyDescent="0.25">
      <c r="A70" s="45"/>
      <c r="B70" s="77" t="s">
        <v>83</v>
      </c>
      <c r="C70" s="59">
        <v>2017</v>
      </c>
      <c r="D70" s="87"/>
      <c r="E70" s="88">
        <f>[1]AFR!L10/([1]GDP!AU1354)</f>
        <v>0.80675470131382954</v>
      </c>
      <c r="F70" s="84"/>
      <c r="G70" s="35"/>
      <c r="H70" s="84">
        <f t="shared" si="3"/>
        <v>2017</v>
      </c>
      <c r="I70" s="85">
        <f t="shared" si="4"/>
        <v>0.80675470131382954</v>
      </c>
      <c r="K70" s="89"/>
      <c r="L70" s="90"/>
      <c r="M70" s="90"/>
      <c r="N70" s="90"/>
      <c r="O70" s="90"/>
    </row>
    <row r="71" spans="1:15" x14ac:dyDescent="0.25">
      <c r="A71" s="45"/>
      <c r="B71" s="77" t="s">
        <v>84</v>
      </c>
      <c r="C71" s="59">
        <v>2013</v>
      </c>
      <c r="D71" s="87">
        <v>0.09</v>
      </c>
      <c r="E71" s="85">
        <v>1.8</v>
      </c>
      <c r="F71" s="58">
        <v>2015</v>
      </c>
      <c r="G71" s="35">
        <v>0.93</v>
      </c>
      <c r="H71" s="84" t="s">
        <v>85</v>
      </c>
      <c r="I71" s="85">
        <f t="shared" si="4"/>
        <v>2.8200000000000003</v>
      </c>
      <c r="K71" s="89"/>
      <c r="L71" s="90"/>
      <c r="M71" s="90"/>
      <c r="N71" s="90"/>
      <c r="O71" s="90"/>
    </row>
    <row r="72" spans="1:15" x14ac:dyDescent="0.25">
      <c r="A72" s="45"/>
      <c r="B72" s="77" t="s">
        <v>86</v>
      </c>
      <c r="C72" s="59"/>
      <c r="D72" s="87"/>
      <c r="E72" s="80"/>
      <c r="F72" s="84"/>
      <c r="G72" s="35"/>
      <c r="H72" s="84"/>
      <c r="I72" s="85"/>
      <c r="K72" s="89"/>
      <c r="L72" s="90"/>
      <c r="M72" s="90"/>
      <c r="N72" s="90"/>
      <c r="O72" s="90"/>
    </row>
    <row r="73" spans="1:15" x14ac:dyDescent="0.25">
      <c r="A73" s="45"/>
      <c r="B73" s="77" t="s">
        <v>87</v>
      </c>
      <c r="C73" s="59"/>
      <c r="D73" s="87"/>
      <c r="E73" s="80"/>
      <c r="F73" s="84"/>
      <c r="G73" s="35"/>
      <c r="H73" s="84"/>
      <c r="I73" s="85"/>
      <c r="L73" s="91"/>
    </row>
    <row r="74" spans="1:15" x14ac:dyDescent="0.25">
      <c r="A74" s="45"/>
      <c r="B74" s="77" t="s">
        <v>88</v>
      </c>
      <c r="C74" s="59"/>
      <c r="D74" s="87"/>
      <c r="E74" s="80"/>
      <c r="F74" s="84"/>
      <c r="G74" s="35"/>
      <c r="H74" s="84"/>
      <c r="I74" s="85"/>
      <c r="L74" s="91"/>
    </row>
    <row r="75" spans="1:15" x14ac:dyDescent="0.25">
      <c r="A75" s="45"/>
      <c r="B75" s="77" t="s">
        <v>89</v>
      </c>
      <c r="C75" s="59"/>
      <c r="D75" s="87"/>
      <c r="E75" s="80"/>
      <c r="F75" s="84"/>
      <c r="G75" s="35"/>
      <c r="H75" s="84"/>
      <c r="I75" s="85"/>
      <c r="L75" s="91"/>
    </row>
    <row r="76" spans="1:15" x14ac:dyDescent="0.25">
      <c r="A76" s="45"/>
      <c r="B76" s="77" t="s">
        <v>90</v>
      </c>
      <c r="C76" s="59"/>
      <c r="D76" s="87"/>
      <c r="E76" s="80"/>
      <c r="F76" s="84"/>
      <c r="G76" s="35"/>
      <c r="H76" s="84"/>
      <c r="I76" s="85"/>
      <c r="L76" s="91"/>
    </row>
    <row r="77" spans="1:15" x14ac:dyDescent="0.25">
      <c r="A77" s="45"/>
      <c r="B77" s="77" t="s">
        <v>91</v>
      </c>
      <c r="C77" s="59">
        <v>2016</v>
      </c>
      <c r="D77" s="79">
        <f>[1]AFR!L21/([1]GDP!AS1849)</f>
        <v>0.54510297835510202</v>
      </c>
      <c r="E77" s="88">
        <f>[1]AFR!L20/([1]GDP!AT1849)</f>
        <v>0.60004666300390797</v>
      </c>
      <c r="F77" s="84"/>
      <c r="G77" s="35"/>
      <c r="H77" s="84">
        <f t="shared" si="3"/>
        <v>2016</v>
      </c>
      <c r="I77" s="85">
        <f t="shared" si="4"/>
        <v>1.1451496413590099</v>
      </c>
      <c r="L77" s="91"/>
    </row>
    <row r="78" spans="1:15" x14ac:dyDescent="0.25">
      <c r="A78" s="45"/>
      <c r="B78" s="77" t="s">
        <v>92</v>
      </c>
      <c r="C78" s="59"/>
      <c r="D78" s="87"/>
      <c r="E78" s="80"/>
      <c r="F78" s="84"/>
      <c r="G78" s="35"/>
      <c r="H78" s="84"/>
      <c r="I78" s="85"/>
      <c r="L78" s="91"/>
    </row>
    <row r="79" spans="1:15" x14ac:dyDescent="0.25">
      <c r="A79" s="45"/>
      <c r="B79" s="77" t="s">
        <v>93</v>
      </c>
      <c r="C79" s="59"/>
      <c r="D79" s="87"/>
      <c r="E79" s="80"/>
      <c r="F79" s="84"/>
      <c r="G79" s="35"/>
      <c r="H79" s="84"/>
      <c r="I79" s="85"/>
      <c r="L79" s="91"/>
    </row>
    <row r="80" spans="1:15" x14ac:dyDescent="0.25">
      <c r="A80" s="45"/>
      <c r="B80" s="77" t="s">
        <v>94</v>
      </c>
      <c r="C80" s="59">
        <v>2014</v>
      </c>
      <c r="D80" s="87">
        <v>2.5000000000000001E-2</v>
      </c>
      <c r="E80" s="85">
        <v>0.28999999999999998</v>
      </c>
      <c r="F80" s="84"/>
      <c r="G80" s="35"/>
      <c r="H80" s="84">
        <f t="shared" si="3"/>
        <v>2014</v>
      </c>
      <c r="I80" s="85">
        <f t="shared" si="4"/>
        <v>0.315</v>
      </c>
      <c r="L80" s="91"/>
      <c r="N80" s="91"/>
    </row>
    <row r="81" spans="1:14" x14ac:dyDescent="0.25">
      <c r="A81" s="45"/>
      <c r="B81" s="77" t="s">
        <v>95</v>
      </c>
      <c r="C81" s="59">
        <v>2015</v>
      </c>
      <c r="D81" s="79">
        <f>[1]AFR!L15/([1]GDP!AS2704)</f>
        <v>0.8114353585897488</v>
      </c>
      <c r="E81" s="88">
        <f>[1]AFR!L14/([1]GDP!AS2704)</f>
        <v>0.61974845503883713</v>
      </c>
      <c r="F81" s="84"/>
      <c r="G81" s="35"/>
      <c r="H81" s="84">
        <f t="shared" si="3"/>
        <v>2015</v>
      </c>
      <c r="I81" s="85">
        <f t="shared" si="4"/>
        <v>1.4311838136285859</v>
      </c>
      <c r="L81" s="91"/>
      <c r="N81" s="91"/>
    </row>
    <row r="82" spans="1:14" x14ac:dyDescent="0.25">
      <c r="A82" s="45"/>
      <c r="B82" s="77" t="s">
        <v>96</v>
      </c>
      <c r="C82" s="59">
        <v>2006</v>
      </c>
      <c r="D82" s="87"/>
      <c r="E82" s="85">
        <v>0.36</v>
      </c>
      <c r="F82" s="84"/>
      <c r="G82" s="35"/>
      <c r="H82" s="84">
        <f t="shared" si="3"/>
        <v>2006</v>
      </c>
      <c r="I82" s="85">
        <f t="shared" si="4"/>
        <v>0.36</v>
      </c>
      <c r="L82" s="91"/>
      <c r="N82" s="91"/>
    </row>
    <row r="83" spans="1:14" x14ac:dyDescent="0.25">
      <c r="A83" s="45"/>
      <c r="B83" s="77" t="s">
        <v>97</v>
      </c>
      <c r="C83" s="59">
        <v>2016</v>
      </c>
      <c r="D83" s="79">
        <f>[1]AFR!L23/([1]GDP!AT2884)</f>
        <v>0.81311809259009571</v>
      </c>
      <c r="E83" s="85"/>
      <c r="F83" s="84"/>
      <c r="G83" s="35"/>
      <c r="H83" s="84">
        <f t="shared" si="3"/>
        <v>2016</v>
      </c>
      <c r="I83" s="85">
        <f t="shared" si="4"/>
        <v>0.81311809259009571</v>
      </c>
      <c r="L83" s="91"/>
      <c r="N83" s="91"/>
    </row>
    <row r="84" spans="1:14" x14ac:dyDescent="0.25">
      <c r="A84" s="45"/>
      <c r="B84" s="77" t="s">
        <v>98</v>
      </c>
      <c r="C84" s="59"/>
      <c r="D84" s="87"/>
      <c r="E84" s="85"/>
      <c r="F84" s="84"/>
      <c r="G84" s="35"/>
      <c r="H84" s="84"/>
      <c r="I84" s="85"/>
      <c r="L84" s="91"/>
      <c r="N84" s="91"/>
    </row>
    <row r="85" spans="1:14" x14ac:dyDescent="0.25">
      <c r="A85" s="45"/>
      <c r="B85" s="77" t="s">
        <v>99</v>
      </c>
      <c r="C85" s="59">
        <v>2014</v>
      </c>
      <c r="D85" s="87">
        <v>0.6</v>
      </c>
      <c r="E85" s="85">
        <v>0.2</v>
      </c>
      <c r="F85" s="84"/>
      <c r="G85" s="35"/>
      <c r="H85" s="84">
        <f t="shared" si="3"/>
        <v>2014</v>
      </c>
      <c r="I85" s="85">
        <f t="shared" si="4"/>
        <v>0.8</v>
      </c>
      <c r="L85" s="91"/>
      <c r="N85" s="91"/>
    </row>
    <row r="86" spans="1:14" x14ac:dyDescent="0.25">
      <c r="A86" s="45"/>
      <c r="B86" s="77" t="s">
        <v>100</v>
      </c>
      <c r="C86" s="59">
        <v>2015</v>
      </c>
      <c r="D86" s="87"/>
      <c r="E86" s="85">
        <v>0.8</v>
      </c>
      <c r="F86" s="84">
        <v>2013</v>
      </c>
      <c r="G86" s="35">
        <v>0.8</v>
      </c>
      <c r="H86" s="84" t="s">
        <v>85</v>
      </c>
      <c r="I86" s="85">
        <f t="shared" si="4"/>
        <v>1.6</v>
      </c>
      <c r="L86" s="91"/>
      <c r="N86" s="91"/>
    </row>
    <row r="87" spans="1:14" x14ac:dyDescent="0.25">
      <c r="A87" s="45"/>
      <c r="B87" s="77" t="s">
        <v>101</v>
      </c>
      <c r="C87" s="59"/>
      <c r="D87" s="87"/>
      <c r="E87" s="85"/>
      <c r="F87" s="84">
        <v>2014</v>
      </c>
      <c r="G87" s="35">
        <v>1.31</v>
      </c>
      <c r="H87" s="84"/>
      <c r="I87" s="85">
        <f t="shared" si="4"/>
        <v>1.31</v>
      </c>
      <c r="L87" s="91"/>
      <c r="N87" s="91"/>
    </row>
    <row r="88" spans="1:14" x14ac:dyDescent="0.25">
      <c r="A88" s="45"/>
      <c r="B88" s="77" t="s">
        <v>102</v>
      </c>
      <c r="C88" s="59">
        <v>2014</v>
      </c>
      <c r="D88" s="87">
        <v>0.2</v>
      </c>
      <c r="E88" s="85"/>
      <c r="F88" s="84"/>
      <c r="G88" s="35"/>
      <c r="H88" s="84">
        <f t="shared" si="3"/>
        <v>2014</v>
      </c>
      <c r="I88" s="85">
        <f t="shared" si="4"/>
        <v>0.2</v>
      </c>
      <c r="L88" s="91"/>
      <c r="N88" s="91"/>
    </row>
    <row r="89" spans="1:14" x14ac:dyDescent="0.25">
      <c r="A89" s="45"/>
      <c r="B89" s="77" t="s">
        <v>103</v>
      </c>
      <c r="C89" s="59">
        <v>2014</v>
      </c>
      <c r="D89" s="87"/>
      <c r="E89" s="85">
        <v>1.4</v>
      </c>
      <c r="F89" s="84"/>
      <c r="G89" s="35"/>
      <c r="H89" s="84">
        <f t="shared" si="3"/>
        <v>2014</v>
      </c>
      <c r="I89" s="85">
        <f t="shared" si="4"/>
        <v>1.4</v>
      </c>
      <c r="L89" s="91"/>
      <c r="N89" s="91"/>
    </row>
    <row r="90" spans="1:14" x14ac:dyDescent="0.25">
      <c r="A90" s="45"/>
      <c r="B90" s="77" t="s">
        <v>104</v>
      </c>
      <c r="C90" s="59">
        <v>2015</v>
      </c>
      <c r="D90" s="87"/>
      <c r="E90" s="85">
        <v>1.2</v>
      </c>
      <c r="F90" s="84"/>
      <c r="G90" s="35"/>
      <c r="H90" s="84">
        <f t="shared" si="3"/>
        <v>2015</v>
      </c>
      <c r="I90" s="85">
        <f t="shared" si="4"/>
        <v>1.2</v>
      </c>
      <c r="L90" s="91"/>
      <c r="N90" s="91"/>
    </row>
    <row r="91" spans="1:14" x14ac:dyDescent="0.25">
      <c r="A91" s="45"/>
      <c r="B91" s="77" t="s">
        <v>105</v>
      </c>
      <c r="C91" s="59">
        <v>2010</v>
      </c>
      <c r="D91" s="87">
        <v>0.66</v>
      </c>
      <c r="E91" s="85">
        <v>0.93</v>
      </c>
      <c r="F91" s="84"/>
      <c r="G91" s="35"/>
      <c r="H91" s="84">
        <f t="shared" si="3"/>
        <v>2010</v>
      </c>
      <c r="I91" s="85">
        <f t="shared" si="4"/>
        <v>1.59</v>
      </c>
      <c r="N91" s="91"/>
    </row>
    <row r="92" spans="1:14" x14ac:dyDescent="0.25">
      <c r="A92" s="45"/>
      <c r="B92" s="77" t="s">
        <v>106</v>
      </c>
      <c r="C92" s="59">
        <v>2007</v>
      </c>
      <c r="D92" s="87">
        <v>0.1</v>
      </c>
      <c r="E92" s="85"/>
      <c r="F92" s="84"/>
      <c r="G92" s="35"/>
      <c r="H92" s="84">
        <f t="shared" si="3"/>
        <v>2007</v>
      </c>
      <c r="I92" s="85">
        <f t="shared" si="4"/>
        <v>0.1</v>
      </c>
    </row>
    <row r="93" spans="1:14" x14ac:dyDescent="0.25">
      <c r="A93" s="45"/>
      <c r="B93" s="77" t="s">
        <v>107</v>
      </c>
      <c r="C93" s="59"/>
      <c r="D93" s="87"/>
      <c r="E93" s="85"/>
      <c r="F93" s="84">
        <v>2019</v>
      </c>
      <c r="G93" s="35">
        <v>3.8</v>
      </c>
      <c r="H93" s="84">
        <v>2019</v>
      </c>
      <c r="I93" s="85">
        <f t="shared" si="4"/>
        <v>3.8</v>
      </c>
    </row>
    <row r="94" spans="1:14" x14ac:dyDescent="0.25">
      <c r="A94" s="45"/>
      <c r="B94" s="77" t="s">
        <v>108</v>
      </c>
      <c r="C94" s="59">
        <v>2010</v>
      </c>
      <c r="D94" s="87">
        <v>0.1</v>
      </c>
      <c r="E94" s="85">
        <v>1.73</v>
      </c>
      <c r="F94" s="84"/>
      <c r="G94" s="35"/>
      <c r="H94" s="84">
        <f t="shared" si="3"/>
        <v>2010</v>
      </c>
      <c r="I94" s="85">
        <f t="shared" si="4"/>
        <v>1.83</v>
      </c>
    </row>
    <row r="95" spans="1:14" x14ac:dyDescent="0.25">
      <c r="A95" s="45"/>
      <c r="B95" s="77" t="s">
        <v>109</v>
      </c>
      <c r="C95" s="59">
        <v>2018</v>
      </c>
      <c r="D95" s="87"/>
      <c r="E95" s="88">
        <f>[1]AFR!L16/([1]GDP!AV5359)</f>
        <v>1.9580008811003966</v>
      </c>
      <c r="F95" s="84">
        <v>2015</v>
      </c>
      <c r="G95" s="35">
        <v>1.1499999999999999</v>
      </c>
      <c r="H95" s="84" t="s">
        <v>110</v>
      </c>
      <c r="I95" s="85">
        <f t="shared" si="4"/>
        <v>3.1080008811003967</v>
      </c>
    </row>
    <row r="96" spans="1:14" x14ac:dyDescent="0.25">
      <c r="A96" s="45"/>
      <c r="B96" s="77" t="s">
        <v>111</v>
      </c>
      <c r="C96" s="59">
        <v>2006</v>
      </c>
      <c r="D96" s="87">
        <v>0.3</v>
      </c>
      <c r="E96" s="85">
        <v>0.4</v>
      </c>
      <c r="F96" s="84"/>
      <c r="G96" s="35"/>
      <c r="H96" s="84">
        <f t="shared" si="3"/>
        <v>2006</v>
      </c>
      <c r="I96" s="85">
        <f t="shared" si="4"/>
        <v>0.7</v>
      </c>
    </row>
    <row r="97" spans="1:10" x14ac:dyDescent="0.25">
      <c r="A97" s="45"/>
      <c r="B97" s="77" t="s">
        <v>112</v>
      </c>
      <c r="C97" s="59"/>
      <c r="D97" s="87"/>
      <c r="E97" s="85"/>
      <c r="F97" s="84"/>
      <c r="G97" s="35"/>
      <c r="H97" s="84"/>
      <c r="I97" s="85"/>
    </row>
    <row r="98" spans="1:10" x14ac:dyDescent="0.25">
      <c r="A98" s="45"/>
      <c r="B98" s="77" t="s">
        <v>113</v>
      </c>
      <c r="C98" s="59">
        <v>2018</v>
      </c>
      <c r="D98" s="79">
        <f>[1]AFR!L17/([1]GDP!AV6439)</f>
        <v>0.26297098683760683</v>
      </c>
      <c r="E98" s="85"/>
      <c r="F98" s="84"/>
      <c r="G98" s="35"/>
      <c r="H98" s="84">
        <f t="shared" si="3"/>
        <v>2018</v>
      </c>
      <c r="I98" s="85">
        <f t="shared" si="4"/>
        <v>0.26297098683760683</v>
      </c>
    </row>
    <row r="99" spans="1:10" x14ac:dyDescent="0.25">
      <c r="A99" s="45"/>
      <c r="B99" s="77" t="s">
        <v>114</v>
      </c>
      <c r="C99" s="59"/>
      <c r="D99" s="87"/>
      <c r="E99" s="85"/>
      <c r="F99" s="84"/>
      <c r="G99" s="35"/>
      <c r="H99" s="84"/>
      <c r="I99" s="85">
        <f t="shared" si="4"/>
        <v>0</v>
      </c>
    </row>
    <row r="100" spans="1:10" x14ac:dyDescent="0.25">
      <c r="A100" s="45"/>
      <c r="B100" s="77" t="s">
        <v>115</v>
      </c>
      <c r="C100" s="59">
        <v>2017</v>
      </c>
      <c r="D100" s="87"/>
      <c r="E100" s="88">
        <f>[1]AFR!L12/([1]GDP!AU6664)</f>
        <v>0.73292502158296813</v>
      </c>
      <c r="F100" s="84"/>
      <c r="G100" s="35"/>
      <c r="H100" s="84">
        <f t="shared" si="3"/>
        <v>2017</v>
      </c>
      <c r="I100" s="85">
        <f t="shared" si="4"/>
        <v>0.73292502158296813</v>
      </c>
    </row>
    <row r="101" spans="1:10" x14ac:dyDescent="0.25">
      <c r="A101" s="45"/>
      <c r="B101" s="77" t="s">
        <v>116</v>
      </c>
      <c r="C101" s="59">
        <v>2016</v>
      </c>
      <c r="D101" s="79">
        <f>[1]AFR!L22/([1]GDP!AT6754)</f>
        <v>0.82833701483117705</v>
      </c>
      <c r="E101" s="85"/>
      <c r="F101" s="84"/>
      <c r="G101" s="35"/>
      <c r="H101" s="84">
        <f t="shared" si="3"/>
        <v>2016</v>
      </c>
      <c r="I101" s="85">
        <f t="shared" si="4"/>
        <v>0.82833701483117705</v>
      </c>
    </row>
    <row r="102" spans="1:10" x14ac:dyDescent="0.25">
      <c r="A102" s="45"/>
      <c r="B102" s="77" t="s">
        <v>117</v>
      </c>
      <c r="C102" s="59">
        <v>2014</v>
      </c>
      <c r="D102" s="87">
        <v>0.3</v>
      </c>
      <c r="E102" s="85"/>
      <c r="F102" s="84"/>
      <c r="G102" s="35"/>
      <c r="H102" s="84">
        <f t="shared" si="3"/>
        <v>2014</v>
      </c>
      <c r="I102" s="85">
        <f t="shared" si="4"/>
        <v>0.3</v>
      </c>
    </row>
    <row r="103" spans="1:10" x14ac:dyDescent="0.25">
      <c r="A103" s="45"/>
      <c r="B103" s="77" t="s">
        <v>118</v>
      </c>
      <c r="C103" s="59"/>
      <c r="D103" s="87"/>
      <c r="E103" s="85"/>
      <c r="F103" s="84"/>
      <c r="G103" s="35"/>
      <c r="H103" s="84"/>
      <c r="I103" s="85"/>
    </row>
    <row r="104" spans="1:10" x14ac:dyDescent="0.25">
      <c r="A104" s="45"/>
      <c r="B104" s="77" t="s">
        <v>119</v>
      </c>
      <c r="C104" s="59">
        <v>2015</v>
      </c>
      <c r="D104" s="87"/>
      <c r="E104" s="85">
        <v>2.1</v>
      </c>
      <c r="F104" s="84">
        <v>2015</v>
      </c>
      <c r="G104" s="35">
        <v>1.31</v>
      </c>
      <c r="H104" s="84">
        <f t="shared" si="3"/>
        <v>2015</v>
      </c>
      <c r="I104" s="85">
        <f t="shared" si="4"/>
        <v>3.41</v>
      </c>
    </row>
    <row r="105" spans="1:10" x14ac:dyDescent="0.25">
      <c r="A105" s="45"/>
      <c r="B105" s="77" t="s">
        <v>120</v>
      </c>
      <c r="C105" s="59"/>
      <c r="D105" s="87"/>
      <c r="E105" s="85"/>
      <c r="F105" s="84"/>
      <c r="G105" s="35"/>
      <c r="H105" s="84"/>
      <c r="I105" s="85"/>
    </row>
    <row r="106" spans="1:10" x14ac:dyDescent="0.25">
      <c r="A106" s="45"/>
      <c r="B106" s="77" t="s">
        <v>121</v>
      </c>
      <c r="C106" s="59"/>
      <c r="D106" s="87"/>
      <c r="E106" s="85"/>
      <c r="F106" s="84"/>
      <c r="G106" s="35"/>
      <c r="H106" s="84"/>
      <c r="I106" s="85"/>
    </row>
    <row r="107" spans="1:10" x14ac:dyDescent="0.25">
      <c r="A107" s="45"/>
      <c r="B107" s="77" t="s">
        <v>122</v>
      </c>
      <c r="C107" s="59">
        <v>2015</v>
      </c>
      <c r="D107" s="87">
        <v>0.2</v>
      </c>
      <c r="E107" s="85">
        <v>1.6</v>
      </c>
      <c r="F107" s="84">
        <v>2012</v>
      </c>
      <c r="G107" s="35">
        <v>0.25</v>
      </c>
      <c r="H107" s="84" t="s">
        <v>123</v>
      </c>
      <c r="I107" s="85">
        <f t="shared" si="4"/>
        <v>2.0499999999999998</v>
      </c>
    </row>
    <row r="108" spans="1:10" x14ac:dyDescent="0.25">
      <c r="A108" s="45"/>
      <c r="B108" s="77" t="s">
        <v>124</v>
      </c>
      <c r="C108" s="59">
        <v>2013</v>
      </c>
      <c r="D108" s="87">
        <v>0.8</v>
      </c>
      <c r="E108" s="85">
        <v>1.2</v>
      </c>
      <c r="F108" s="84"/>
      <c r="G108" s="35"/>
      <c r="H108" s="84">
        <f t="shared" si="3"/>
        <v>2013</v>
      </c>
      <c r="I108" s="85">
        <f t="shared" si="4"/>
        <v>2</v>
      </c>
    </row>
    <row r="109" spans="1:10" x14ac:dyDescent="0.25">
      <c r="A109" s="45"/>
      <c r="B109" s="77" t="s">
        <v>125</v>
      </c>
      <c r="C109" s="59">
        <v>2016</v>
      </c>
      <c r="D109" s="79">
        <f>[1]AFR!L8/([1]GDP!AT7834)</f>
        <v>0.59272774453650034</v>
      </c>
      <c r="E109" s="88">
        <f>[1]AFR!L9/([1]GDP!AT7834)</f>
        <v>0.80765911094730747</v>
      </c>
      <c r="F109" s="84"/>
      <c r="G109" s="35"/>
      <c r="H109" s="84">
        <f t="shared" si="3"/>
        <v>2016</v>
      </c>
      <c r="I109" s="85">
        <f t="shared" si="4"/>
        <v>1.4003868554838079</v>
      </c>
    </row>
    <row r="110" spans="1:10" x14ac:dyDescent="0.25">
      <c r="A110" s="45"/>
      <c r="B110" s="77" t="s">
        <v>126</v>
      </c>
      <c r="C110" s="59">
        <v>2017</v>
      </c>
      <c r="D110" s="79">
        <f>[1]AFR!L5/([1]GDP!AU8149)</f>
        <v>0.28920859731853693</v>
      </c>
      <c r="E110" s="88">
        <v>0.4</v>
      </c>
      <c r="F110" s="84">
        <v>2017</v>
      </c>
      <c r="G110" s="88">
        <f>[1]AFR!L6/([1]GDP!AU8149)</f>
        <v>5.9298165637253979E-2</v>
      </c>
      <c r="H110" s="84">
        <f t="shared" si="3"/>
        <v>2017</v>
      </c>
      <c r="I110" s="85">
        <f t="shared" si="4"/>
        <v>0.74850676295579088</v>
      </c>
      <c r="J110" s="86"/>
    </row>
    <row r="111" spans="1:10" x14ac:dyDescent="0.25">
      <c r="A111" s="45"/>
      <c r="B111" s="77" t="s">
        <v>127</v>
      </c>
      <c r="C111" s="59">
        <v>2012</v>
      </c>
      <c r="D111" s="87"/>
      <c r="E111" s="85">
        <v>0.9</v>
      </c>
      <c r="F111" s="84"/>
      <c r="G111" s="35"/>
      <c r="H111" s="84">
        <f t="shared" si="3"/>
        <v>2012</v>
      </c>
      <c r="I111" s="85">
        <f t="shared" si="4"/>
        <v>0.9</v>
      </c>
    </row>
    <row r="112" spans="1:10" ht="15.75" thickBot="1" x14ac:dyDescent="0.3">
      <c r="A112" s="92"/>
      <c r="B112" s="81" t="s">
        <v>128</v>
      </c>
      <c r="C112" s="93">
        <v>2017</v>
      </c>
      <c r="D112" s="94">
        <f>[1]AFR!L3/([1]GDP!AU8689)</f>
        <v>0.62796122166338664</v>
      </c>
      <c r="E112" s="95">
        <f>[1]AFR!L4/([1]GDP!AU8689)</f>
        <v>1.7406516509949705</v>
      </c>
      <c r="F112" s="96"/>
      <c r="G112" s="97"/>
      <c r="H112" s="93">
        <f t="shared" si="3"/>
        <v>2017</v>
      </c>
      <c r="I112" s="95">
        <f t="shared" si="4"/>
        <v>2.3686128726583573</v>
      </c>
    </row>
    <row r="113" spans="2:4" ht="12.75" customHeight="1" x14ac:dyDescent="0.25">
      <c r="B113" s="98"/>
      <c r="C113" s="84"/>
      <c r="D113" s="1"/>
    </row>
    <row r="114" spans="2:4" x14ac:dyDescent="0.25">
      <c r="B114" s="61" t="s">
        <v>129</v>
      </c>
    </row>
  </sheetData>
  <mergeCells count="11">
    <mergeCell ref="A37:A56"/>
    <mergeCell ref="D37:E37"/>
    <mergeCell ref="D43:E43"/>
    <mergeCell ref="A57:A64"/>
    <mergeCell ref="A65:A112"/>
    <mergeCell ref="C1:I1"/>
    <mergeCell ref="C2:E2"/>
    <mergeCell ref="H2:I2"/>
    <mergeCell ref="F3:G3"/>
    <mergeCell ref="H3:I3"/>
    <mergeCell ref="A5:A3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04C3B73AE9943B737720A48E3AF7C" ma:contentTypeVersion="13" ma:contentTypeDescription="Create a new document." ma:contentTypeScope="" ma:versionID="33b1274dd065d249ca9203ad8d274e98">
  <xsd:schema xmlns:xsd="http://www.w3.org/2001/XMLSchema" xmlns:xs="http://www.w3.org/2001/XMLSchema" xmlns:p="http://schemas.microsoft.com/office/2006/metadata/properties" xmlns:ns3="60c75bb3-2e3f-4394-b4f4-3e2677e21dfa" xmlns:ns4="9c83b91e-5ffe-420f-9ed1-9dac5903eaec" targetNamespace="http://schemas.microsoft.com/office/2006/metadata/properties" ma:root="true" ma:fieldsID="b47af6637c13aaafb1ef399ae3c4ec31" ns3:_="" ns4:_="">
    <xsd:import namespace="60c75bb3-2e3f-4394-b4f4-3e2677e21dfa"/>
    <xsd:import namespace="9c83b91e-5ffe-420f-9ed1-9dac5903e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75bb3-2e3f-4394-b4f4-3e2677e21d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3b91e-5ffe-420f-9ed1-9dac5903e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40B86-9253-484C-9E22-B7C77ECC6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c75bb3-2e3f-4394-b4f4-3e2677e21dfa"/>
    <ds:schemaRef ds:uri="9c83b91e-5ffe-420f-9ed1-9dac5903e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C0F35-5742-4362-A757-55C224CD70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96B92-BC38-4341-BA08-11E475EB4710}">
  <ds:schemaRefs>
    <ds:schemaRef ds:uri="http://schemas.microsoft.com/office/2006/documentManagement/types"/>
    <ds:schemaRef ds:uri="http://schemas.microsoft.com/office/2006/metadata/properties"/>
    <ds:schemaRef ds:uri="9c83b91e-5ffe-420f-9ed1-9dac5903eaec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60c75bb3-2e3f-4394-b4f4-3e2677e21df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AFR SAR MNA ECA 102419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Miglena Abels</dc:creator>
  <cp:lastModifiedBy>Miglena Abels</cp:lastModifiedBy>
  <dcterms:created xsi:type="dcterms:W3CDTF">2019-10-30T17:54:10Z</dcterms:created>
  <dcterms:modified xsi:type="dcterms:W3CDTF">2019-10-30T18:03:40Z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0x010100FD604C3B73AE9943B737720A48E3AF7C</vt:lpwstr>
  </property>
</Properties>
</file>