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1.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2.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3.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4.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5.xml" ContentType="application/vnd.openxmlformats-officedocument.themeOverride+xml"/>
  <Override PartName="/xl/drawings/drawing25.xml" ContentType="application/vnd.openxmlformats-officedocument.drawingml.chartshapes+xml"/>
  <Override PartName="/xl/drawings/drawing2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6.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18.xml" ContentType="application/vnd.openxmlformats-officedocument.drawingml.chart+xml"/>
  <Override PartName="/xl/theme/themeOverride7.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20.xml" ContentType="application/vnd.openxmlformats-officedocument.drawingml.chart+xml"/>
  <Override PartName="/xl/theme/themeOverride8.xml" ContentType="application/vnd.openxmlformats-officedocument.themeOverride+xml"/>
  <Override PartName="/xl/drawings/drawing35.xml" ContentType="application/vnd.openxmlformats-officedocument.drawingml.chartshapes+xml"/>
  <Override PartName="/xl/drawings/drawing36.xml" ContentType="application/vnd.openxmlformats-officedocument.drawing+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7.xml" ContentType="application/vnd.openxmlformats-officedocument.drawingml.chartshapes+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38.xml" ContentType="application/vnd.openxmlformats-officedocument.drawing+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9.xml" ContentType="application/vnd.openxmlformats-officedocument.drawing+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0.xml" ContentType="application/vnd.openxmlformats-officedocument.drawing+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1.xml" ContentType="application/vnd.openxmlformats-officedocument.drawing+xml"/>
  <Override PartName="/xl/charts/chart27.xml" ContentType="application/vnd.openxmlformats-officedocument.drawingml.chart+xml"/>
  <Override PartName="/xl/theme/themeOverride9.xml" ContentType="application/vnd.openxmlformats-officedocument.themeOverride+xml"/>
  <Override PartName="/xl/charts/chart28.xml" ContentType="application/vnd.openxmlformats-officedocument.drawingml.chart+xml"/>
  <Override PartName="/xl/theme/themeOverride10.xml" ContentType="application/vnd.openxmlformats-officedocument.themeOverride+xml"/>
  <Override PartName="/xl/drawings/drawing42.xml" ContentType="application/vnd.openxmlformats-officedocument.drawingml.chartshapes+xml"/>
  <Override PartName="/xl/drawings/drawing43.xml" ContentType="application/vnd.openxmlformats-officedocument.drawing+xml"/>
  <Override PartName="/xl/charts/chart29.xml" ContentType="application/vnd.openxmlformats-officedocument.drawingml.chart+xml"/>
  <Override PartName="/xl/theme/themeOverride11.xml" ContentType="application/vnd.openxmlformats-officedocument.themeOverride+xml"/>
  <Override PartName="/xl/drawings/drawing44.xml" ContentType="application/vnd.openxmlformats-officedocument.drawingml.chartshapes+xml"/>
  <Override PartName="/xl/drawings/drawing45.xml" ContentType="application/vnd.openxmlformats-officedocument.drawing+xml"/>
  <Override PartName="/xl/charts/chart30.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31.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32.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33.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34.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12.xml" ContentType="application/vnd.openxmlformats-officedocument.themeOverride+xml"/>
  <Override PartName="/xl/drawings/drawing54.xml" ContentType="application/vnd.openxmlformats-officedocument.drawingml.chartshapes+xml"/>
  <Override PartName="/xl/drawings/drawing55.xml" ContentType="application/vnd.openxmlformats-officedocument.drawing+xml"/>
  <Override PartName="/xl/charts/chart35.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13.xml" ContentType="application/vnd.openxmlformats-officedocument.themeOverride+xml"/>
  <Override PartName="/xl/drawings/drawing56.xml" ContentType="application/vnd.openxmlformats-officedocument.drawingml.chartshapes+xml"/>
  <Override PartName="/xl/drawings/drawing57.xml" ContentType="application/vnd.openxmlformats-officedocument.drawing+xml"/>
  <Override PartName="/xl/charts/chart36.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7.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8.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14.xml" ContentType="application/vnd.openxmlformats-officedocument.themeOverride+xml"/>
  <Override PartName="/xl/drawings/drawing62.xml" ContentType="application/vnd.openxmlformats-officedocument.drawingml.chartshapes+xml"/>
  <Override PartName="/xl/drawings/drawing63.xml" ContentType="application/vnd.openxmlformats-officedocument.drawing+xml"/>
  <Override PartName="/xl/charts/chart39.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15.xml" ContentType="application/vnd.openxmlformats-officedocument.themeOverride+xml"/>
  <Override PartName="/xl/drawings/drawing64.xml" ContentType="application/vnd.openxmlformats-officedocument.drawingml.chartshapes+xml"/>
  <Override PartName="/xl/drawings/drawing65.xml" ContentType="application/vnd.openxmlformats-officedocument.drawing+xml"/>
  <Override PartName="/xl/charts/chart40.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16.xml" ContentType="application/vnd.openxmlformats-officedocument.themeOverride+xml"/>
  <Override PartName="/xl/drawings/drawing66.xml" ContentType="application/vnd.openxmlformats-officedocument.drawingml.chartshapes+xml"/>
  <Override PartName="/xl/drawings/drawing67.xml" ContentType="application/vnd.openxmlformats-officedocument.drawing+xml"/>
  <Override PartName="/xl/charts/chart41.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42.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17.xml" ContentType="application/vnd.openxmlformats-officedocument.themeOverride+xml"/>
  <Override PartName="/xl/drawings/drawing70.xml" ContentType="application/vnd.openxmlformats-officedocument.drawingml.chartshapes+xml"/>
  <Override PartName="/xl/drawings/drawing71.xml" ContentType="application/vnd.openxmlformats-officedocument.drawing+xml"/>
  <Override PartName="/xl/charts/chart43.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18.xml" ContentType="application/vnd.openxmlformats-officedocument.themeOverride+xml"/>
  <Override PartName="/xl/drawings/drawing72.xml" ContentType="application/vnd.openxmlformats-officedocument.drawingml.chartshapes+xml"/>
  <Override PartName="/xl/drawings/drawing73.xml" ContentType="application/vnd.openxmlformats-officedocument.drawing+xml"/>
  <Override PartName="/xl/charts/chart44.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19.xml" ContentType="application/vnd.openxmlformats-officedocument.themeOverride+xml"/>
  <Override PartName="/xl/drawings/drawing74.xml" ContentType="application/vnd.openxmlformats-officedocument.drawingml.chartshapes+xml"/>
  <Override PartName="/xl/drawings/drawing75.xml" ContentType="application/vnd.openxmlformats-officedocument.drawing+xml"/>
  <Override PartName="/xl/charts/chart45.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20.xml" ContentType="application/vnd.openxmlformats-officedocument.themeOverride+xml"/>
  <Override PartName="/xl/drawings/drawing76.xml" ContentType="application/vnd.openxmlformats-officedocument.drawingml.chartshapes+xml"/>
  <Override PartName="/xl/drawings/drawing77.xml" ContentType="application/vnd.openxmlformats-officedocument.drawing+xml"/>
  <Override PartName="/xl/charts/chart46.xml" ContentType="application/vnd.openxmlformats-officedocument.drawingml.chart+xml"/>
  <Override PartName="/xl/theme/themeOverride21.xml" ContentType="application/vnd.openxmlformats-officedocument.themeOverride+xml"/>
  <Override PartName="/xl/drawings/drawing78.xml" ContentType="application/vnd.openxmlformats-officedocument.drawingml.chartshapes+xml"/>
  <Override PartName="/xl/drawings/drawing79.xml" ContentType="application/vnd.openxmlformats-officedocument.drawing+xml"/>
  <Override PartName="/xl/charts/chart47.xml" ContentType="application/vnd.openxmlformats-officedocument.drawingml.chart+xml"/>
  <Override PartName="/xl/theme/themeOverride22.xml" ContentType="application/vnd.openxmlformats-officedocument.themeOverride+xml"/>
  <Override PartName="/xl/drawings/drawing80.xml" ContentType="application/vnd.openxmlformats-officedocument.drawingml.chartshapes+xml"/>
  <Override PartName="/xl/drawings/drawing81.xml" ContentType="application/vnd.openxmlformats-officedocument.drawing+xml"/>
  <Override PartName="/xl/charts/chart48.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23.xml" ContentType="application/vnd.openxmlformats-officedocument.themeOverride+xml"/>
  <Override PartName="/xl/drawings/drawing82.xml" ContentType="application/vnd.openxmlformats-officedocument.drawingml.chartshapes+xml"/>
  <Override PartName="/xl/drawings/drawing83.xml" ContentType="application/vnd.openxmlformats-officedocument.drawing+xml"/>
  <Override PartName="/xl/charts/chart49.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24.xml" ContentType="application/vnd.openxmlformats-officedocument.themeOverride+xml"/>
  <Override PartName="/xl/drawings/drawing84.xml" ContentType="application/vnd.openxmlformats-officedocument.drawingml.chartshapes+xml"/>
  <Override PartName="/xl/drawings/drawing85.xml" ContentType="application/vnd.openxmlformats-officedocument.drawing+xml"/>
  <Override PartName="/xl/charts/chart50.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6.xml" ContentType="application/vnd.openxmlformats-officedocument.drawingml.chartshapes+xml"/>
  <Override PartName="/xl/drawings/drawing87.xml" ContentType="application/vnd.openxmlformats-officedocument.drawing+xml"/>
  <Override PartName="/xl/charts/chart51.xml" ContentType="application/vnd.openxmlformats-officedocument.drawingml.chart+xml"/>
  <Override PartName="/xl/theme/themeOverride25.xml" ContentType="application/vnd.openxmlformats-officedocument.themeOverride+xml"/>
  <Override PartName="/xl/drawings/drawing88.xml" ContentType="application/vnd.openxmlformats-officedocument.drawingml.chartshapes+xml"/>
  <Override PartName="/xl/drawings/drawing89.xml" ContentType="application/vnd.openxmlformats-officedocument.drawing+xml"/>
  <Override PartName="/xl/charts/chart52.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53.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R:\GMT\PRNs\Policy Paper Inflation\Working\Web Charts\"/>
    </mc:Choice>
  </mc:AlternateContent>
  <xr:revisionPtr revIDLastSave="0" documentId="10_ncr:100000_{36C29991-8222-439F-B23A-C83639325B74}" xr6:coauthVersionLast="31" xr6:coauthVersionMax="31" xr10:uidLastSave="{00000000-0000-0000-0000-000000000000}"/>
  <bookViews>
    <workbookView xWindow="0" yWindow="0" windowWidth="21255" windowHeight="9180" xr2:uid="{93945A9E-9FF7-4F83-A34A-CB466510B8EC}"/>
  </bookViews>
  <sheets>
    <sheet name="Read Me" sheetId="11" r:id="rId1"/>
    <sheet name="1.1.A" sheetId="2" r:id="rId2"/>
    <sheet name="1.1.B" sheetId="3" r:id="rId3"/>
    <sheet name="1.1.C" sheetId="4" r:id="rId4"/>
    <sheet name="1.1.D" sheetId="5" r:id="rId5"/>
    <sheet name="1.1.E" sheetId="6" r:id="rId6"/>
    <sheet name="1.1.F" sheetId="7" r:id="rId7"/>
    <sheet name="1.2.A" sheetId="8" r:id="rId8"/>
    <sheet name="1.2.B" sheetId="10" r:id="rId9"/>
    <sheet name="1.3.A" sheetId="12" r:id="rId10"/>
    <sheet name="1.3.B" sheetId="13" r:id="rId11"/>
    <sheet name="1.3.C" sheetId="14" r:id="rId12"/>
    <sheet name="1.3.D" sheetId="16" r:id="rId13"/>
    <sheet name="1.4.A" sheetId="17" r:id="rId14"/>
    <sheet name="1.4.B" sheetId="18" r:id="rId15"/>
    <sheet name="1.4.C" sheetId="19" r:id="rId16"/>
    <sheet name="1.4.D" sheetId="20" r:id="rId17"/>
    <sheet name="1.4.E" sheetId="21" r:id="rId18"/>
    <sheet name="1.4.F" sheetId="22" r:id="rId19"/>
    <sheet name="1.5.A" sheetId="23" r:id="rId20"/>
    <sheet name="1.5.B" sheetId="24" r:id="rId21"/>
    <sheet name="1.5.C" sheetId="25" r:id="rId22"/>
    <sheet name="1.5.D" sheetId="26" r:id="rId23"/>
    <sheet name="1.6.A " sheetId="27" r:id="rId24"/>
    <sheet name="1.6.B" sheetId="30" r:id="rId25"/>
    <sheet name="1.6.C" sheetId="28" r:id="rId26"/>
    <sheet name="1.6.D" sheetId="31" r:id="rId27"/>
    <sheet name="1.6.E" sheetId="29" r:id="rId28"/>
    <sheet name="1.6.F" sheetId="32" r:id="rId29"/>
    <sheet name="1.7.A" sheetId="33" r:id="rId30"/>
    <sheet name="1.7.B" sheetId="34" r:id="rId31"/>
    <sheet name="1.7.C" sheetId="35" r:id="rId32"/>
    <sheet name="1.7.D" sheetId="38" r:id="rId33"/>
    <sheet name="1.7.E" sheetId="37" r:id="rId34"/>
    <sheet name="1.7.F" sheetId="36" r:id="rId35"/>
    <sheet name="1.8.A" sheetId="39" r:id="rId36"/>
    <sheet name="1.8.B" sheetId="40" r:id="rId37"/>
    <sheet name="1.8.C" sheetId="41" r:id="rId38"/>
    <sheet name="1.8.D" sheetId="42" r:id="rId39"/>
    <sheet name="1.8.E" sheetId="44" r:id="rId40"/>
    <sheet name="1.8.F" sheetId="43" r:id="rId41"/>
    <sheet name="1.9.A" sheetId="45" r:id="rId42"/>
    <sheet name="1.9.B" sheetId="49" r:id="rId43"/>
    <sheet name="1.9.C" sheetId="46" r:id="rId44"/>
    <sheet name="1.9.D" sheetId="47" r:id="rId45"/>
    <sheet name="1.10.A" sheetId="50" r:id="rId46"/>
    <sheet name="1.10.B" sheetId="51" r:id="rId47"/>
    <sheet name="1.10.C" sheetId="52" r:id="rId48"/>
    <sheet name="1.10.D" sheetId="53" r:id="rId49"/>
  </sheets>
  <externalReferences>
    <externalReference r:id="rId50"/>
    <externalReference r:id="rId51"/>
    <externalReference r:id="rId52"/>
  </externalReferences>
  <definedNames>
    <definedName name="_DLX1.EMA" localSheetId="46">#REF!</definedName>
    <definedName name="_DLX1.EMA" localSheetId="47">#REF!</definedName>
    <definedName name="_DLX1.EMA" localSheetId="48">#REF!</definedName>
    <definedName name="_DLX1.EMA" localSheetId="8">#REF!</definedName>
    <definedName name="_DLX1.EMA" localSheetId="11">#REF!</definedName>
    <definedName name="_DLX1.EMA" localSheetId="16">#REF!</definedName>
    <definedName name="_DLX1.EMA" localSheetId="20">#REF!</definedName>
    <definedName name="_DLX1.EMA" localSheetId="21">#REF!</definedName>
    <definedName name="_DLX1.EMA" localSheetId="22">#REF!</definedName>
    <definedName name="_DLX1.EMA" localSheetId="32">#REF!</definedName>
    <definedName name="_DLX1.EMA" localSheetId="33">#REF!</definedName>
    <definedName name="_DLX1.EMA" localSheetId="39">#REF!</definedName>
    <definedName name="_DLX1.EMA" localSheetId="40">#REF!</definedName>
    <definedName name="_DLX1.EMA">#REF!</definedName>
    <definedName name="_DLX10.EMA" localSheetId="46">'[1]2.5.6D '!#REF!</definedName>
    <definedName name="_DLX10.EMA" localSheetId="47">'[1]2.5.6D '!#REF!</definedName>
    <definedName name="_DLX10.EMA" localSheetId="48">'[1]2.5.6D '!#REF!</definedName>
    <definedName name="_DLX10.EMA" localSheetId="8">'[1]2.5.6D '!#REF!</definedName>
    <definedName name="_DLX10.EMA" localSheetId="11">'[1]2.5.6D '!#REF!</definedName>
    <definedName name="_DLX10.EMA" localSheetId="16">'[1]2.5.6D '!#REF!</definedName>
    <definedName name="_DLX10.EMA" localSheetId="20">'[1]2.5.6D '!#REF!</definedName>
    <definedName name="_DLX10.EMA" localSheetId="21">'[1]2.5.6D '!#REF!</definedName>
    <definedName name="_DLX10.EMA" localSheetId="22">'[1]2.5.6D '!#REF!</definedName>
    <definedName name="_DLX10.EMA" localSheetId="32">'[1]2.5.6D '!#REF!</definedName>
    <definedName name="_DLX10.EMA" localSheetId="33">'[1]2.5.6D '!#REF!</definedName>
    <definedName name="_DLX10.EMA" localSheetId="39">'[1]2.5.6D '!#REF!</definedName>
    <definedName name="_DLX10.EMA" localSheetId="40">'[1]2.5.6D '!#REF!</definedName>
    <definedName name="_DLX10.EMA">'[1]2.5.6D '!#REF!</definedName>
    <definedName name="_DLX2.EMA" localSheetId="46">#REF!</definedName>
    <definedName name="_DLX2.EMA" localSheetId="47">#REF!</definedName>
    <definedName name="_DLX2.EMA" localSheetId="48">#REF!</definedName>
    <definedName name="_DLX2.EMA" localSheetId="8">#REF!</definedName>
    <definedName name="_DLX2.EMA" localSheetId="11">#REF!</definedName>
    <definedName name="_DLX2.EMA" localSheetId="16">#REF!</definedName>
    <definedName name="_DLX2.EMA" localSheetId="20">#REF!</definedName>
    <definedName name="_DLX2.EMA" localSheetId="21">#REF!</definedName>
    <definedName name="_DLX2.EMA" localSheetId="22">#REF!</definedName>
    <definedName name="_DLX2.EMA" localSheetId="32">#REF!</definedName>
    <definedName name="_DLX2.EMA" localSheetId="33">#REF!</definedName>
    <definedName name="_DLX2.EMA" localSheetId="34">#REF!</definedName>
    <definedName name="_DLX2.EMA" localSheetId="39">#REF!</definedName>
    <definedName name="_DLX2.EMA" localSheetId="40">'1.8.F'!#REF!</definedName>
    <definedName name="_DLX2.EMA">#REF!</definedName>
    <definedName name="_DLX3.EMA" localSheetId="46">'[2]2.5.1B Contributions_to_SAR'!#REF!</definedName>
    <definedName name="_DLX3.EMA" localSheetId="47">'[2]2.5.1B Contributions_to_SAR'!#REF!</definedName>
    <definedName name="_DLX3.EMA" localSheetId="48">'[2]2.5.1B Contributions_to_SAR'!#REF!</definedName>
    <definedName name="_DLX3.EMA" localSheetId="8">'[2]2.5.1B Contributions_to_SAR'!#REF!</definedName>
    <definedName name="_DLX3.EMA" localSheetId="11">'[2]2.5.1B Contributions_to_SAR'!#REF!</definedName>
    <definedName name="_DLX3.EMA" localSheetId="16">'[2]2.5.1B Contributions_to_SAR'!#REF!</definedName>
    <definedName name="_DLX3.EMA" localSheetId="20">'[2]2.5.1B Contributions_to_SAR'!#REF!</definedName>
    <definedName name="_DLX3.EMA" localSheetId="21">'[2]2.5.1B Contributions_to_SAR'!#REF!</definedName>
    <definedName name="_DLX3.EMA" localSheetId="22">'[2]2.5.1B Contributions_to_SAR'!#REF!</definedName>
    <definedName name="_DLX3.EMA" localSheetId="32">'[2]2.5.1B Contributions_to_SAR'!#REF!</definedName>
    <definedName name="_DLX3.EMA" localSheetId="33">'[2]2.5.1B Contributions_to_SAR'!#REF!</definedName>
    <definedName name="_DLX3.EMA" localSheetId="39">'[2]2.5.1B Contributions_to_SAR'!#REF!</definedName>
    <definedName name="_DLX3.EMA" localSheetId="40">'1.8.F'!#REF!</definedName>
    <definedName name="_DLX3.EMA">'[2]2.5.1B Contributions_to_SAR'!#REF!</definedName>
    <definedName name="_DLX4.EMA" localSheetId="46">#REF!</definedName>
    <definedName name="_DLX4.EMA" localSheetId="47">#REF!</definedName>
    <definedName name="_DLX4.EMA" localSheetId="48">#REF!</definedName>
    <definedName name="_DLX4.EMA" localSheetId="8">#REF!</definedName>
    <definedName name="_DLX4.EMA" localSheetId="11">#REF!</definedName>
    <definedName name="_DLX4.EMA" localSheetId="16">#REF!</definedName>
    <definedName name="_DLX4.EMA" localSheetId="20">#REF!</definedName>
    <definedName name="_DLX4.EMA" localSheetId="21">#REF!</definedName>
    <definedName name="_DLX4.EMA" localSheetId="22">#REF!</definedName>
    <definedName name="_DLX4.EMA" localSheetId="32">#REF!</definedName>
    <definedName name="_DLX4.EMA" localSheetId="33">#REF!</definedName>
    <definedName name="_DLX4.EMA" localSheetId="34">#REF!</definedName>
    <definedName name="_DLX4.EMA" localSheetId="39">#REF!</definedName>
    <definedName name="_DLX4.EMA" localSheetId="40">#REF!</definedName>
    <definedName name="_DLX4.EMA">#REF!</definedName>
    <definedName name="_DLX5.EMA" localSheetId="46">#REF!</definedName>
    <definedName name="_DLX5.EMA" localSheetId="47">#REF!</definedName>
    <definedName name="_DLX5.EMA" localSheetId="48">#REF!</definedName>
    <definedName name="_DLX5.EMA" localSheetId="8">#REF!</definedName>
    <definedName name="_DLX5.EMA" localSheetId="11">#REF!</definedName>
    <definedName name="_DLX5.EMA" localSheetId="16">#REF!</definedName>
    <definedName name="_DLX5.EMA" localSheetId="20">#REF!</definedName>
    <definedName name="_DLX5.EMA" localSheetId="21">#REF!</definedName>
    <definedName name="_DLX5.EMA" localSheetId="22">#REF!</definedName>
    <definedName name="_DLX5.EMA" localSheetId="33">#REF!</definedName>
    <definedName name="_DLX5.EMA" localSheetId="34">#REF!</definedName>
    <definedName name="_DLX5.EMA" localSheetId="39">#REF!</definedName>
    <definedName name="_DLX5.EMA" localSheetId="40">#REF!</definedName>
    <definedName name="_DLX5.EMA">#REF!</definedName>
    <definedName name="_DLX6.EMA" localSheetId="46">#REF!</definedName>
    <definedName name="_DLX6.EMA" localSheetId="47">#REF!</definedName>
    <definedName name="_DLX6.EMA" localSheetId="48">#REF!</definedName>
    <definedName name="_DLX6.EMA" localSheetId="8">#REF!</definedName>
    <definedName name="_DLX6.EMA" localSheetId="11">#REF!</definedName>
    <definedName name="_DLX6.EMA" localSheetId="16">#REF!</definedName>
    <definedName name="_DLX6.EMA" localSheetId="20">#REF!</definedName>
    <definedName name="_DLX6.EMA" localSheetId="21">#REF!</definedName>
    <definedName name="_DLX6.EMA" localSheetId="22">#REF!</definedName>
    <definedName name="_DLX6.EMA" localSheetId="33">#REF!</definedName>
    <definedName name="_DLX6.EMA" localSheetId="34">#REF!</definedName>
    <definedName name="_DLX6.EMA" localSheetId="39">#REF!</definedName>
    <definedName name="_DLX6.EMA" localSheetId="40">#REF!</definedName>
    <definedName name="_DLX6.EMA">#REF!</definedName>
    <definedName name="_DLX9.EMA" localSheetId="46">'[1]2.5.6D '!#REF!</definedName>
    <definedName name="_DLX9.EMA" localSheetId="47">'[1]2.5.6D '!#REF!</definedName>
    <definedName name="_DLX9.EMA" localSheetId="48">'[1]2.5.6D '!#REF!</definedName>
    <definedName name="_DLX9.EMA" localSheetId="8">'[1]2.5.6D '!#REF!</definedName>
    <definedName name="_DLX9.EMA" localSheetId="11">'[1]2.5.6D '!#REF!</definedName>
    <definedName name="_DLX9.EMA" localSheetId="16">'[1]2.5.6D '!#REF!</definedName>
    <definedName name="_DLX9.EMA" localSheetId="20">'[1]2.5.6D '!#REF!</definedName>
    <definedName name="_DLX9.EMA" localSheetId="21">'[1]2.5.6D '!#REF!</definedName>
    <definedName name="_DLX9.EMA" localSheetId="22">'[1]2.5.6D '!#REF!</definedName>
    <definedName name="_DLX9.EMA" localSheetId="33">'[1]2.5.6D '!#REF!</definedName>
    <definedName name="_DLX9.EMA" localSheetId="34">'[1]2.5.6D '!#REF!</definedName>
    <definedName name="_DLX9.EMA" localSheetId="39">'[1]2.5.6D '!#REF!</definedName>
    <definedName name="_DLX9.EMA" localSheetId="40">'[1]2.5.6D '!#REF!</definedName>
    <definedName name="_DLX9.EMA">'[1]2.5.6D '!#REF!</definedName>
    <definedName name="_xlnm._FilterDatabase" localSheetId="2" hidden="1">'1.1.B'!#REF!</definedName>
    <definedName name="_xlnm._FilterDatabase" localSheetId="35" hidden="1">'1.8.A'!#REF!</definedName>
    <definedName name="_xlnm._FilterDatabase" localSheetId="37" hidden="1">'1.8.C'!$U$2:$X$416</definedName>
    <definedName name="_Key1" localSheetId="46" hidden="1">#REF!</definedName>
    <definedName name="_Key1" localSheetId="47" hidden="1">#REF!</definedName>
    <definedName name="_Key1" localSheetId="48" hidden="1">#REF!</definedName>
    <definedName name="_Key1" localSheetId="8" hidden="1">#REF!</definedName>
    <definedName name="_Key1" localSheetId="11" hidden="1">#REF!</definedName>
    <definedName name="_Key1" localSheetId="16" hidden="1">#REF!</definedName>
    <definedName name="_Key1" localSheetId="20" hidden="1">#REF!</definedName>
    <definedName name="_Key1" localSheetId="21" hidden="1">#REF!</definedName>
    <definedName name="_Key1" localSheetId="22" hidden="1">#REF!</definedName>
    <definedName name="_Key1" localSheetId="32" hidden="1">#REF!</definedName>
    <definedName name="_Key1" localSheetId="33" hidden="1">#REF!</definedName>
    <definedName name="_Key1" localSheetId="34" hidden="1">#REF!</definedName>
    <definedName name="_Key1" localSheetId="39" hidden="1">#REF!</definedName>
    <definedName name="_Key1" localSheetId="40" hidden="1">#REF!</definedName>
    <definedName name="_Key1" hidden="1">#REF!</definedName>
    <definedName name="_Key2" localSheetId="46" hidden="1">#REF!</definedName>
    <definedName name="_Key2" localSheetId="47" hidden="1">#REF!</definedName>
    <definedName name="_Key2" localSheetId="48" hidden="1">#REF!</definedName>
    <definedName name="_Key2" localSheetId="8" hidden="1">#REF!</definedName>
    <definedName name="_Key2" localSheetId="11" hidden="1">#REF!</definedName>
    <definedName name="_Key2" localSheetId="16" hidden="1">#REF!</definedName>
    <definedName name="_Key2" localSheetId="20" hidden="1">#REF!</definedName>
    <definedName name="_Key2" localSheetId="21" hidden="1">#REF!</definedName>
    <definedName name="_Key2" localSheetId="22" hidden="1">#REF!</definedName>
    <definedName name="_Key2" localSheetId="32" hidden="1">#REF!</definedName>
    <definedName name="_Key2" localSheetId="33" hidden="1">#REF!</definedName>
    <definedName name="_Key2" localSheetId="39" hidden="1">#REF!</definedName>
    <definedName name="_Key2" localSheetId="40" hidden="1">#REF!</definedName>
    <definedName name="_Key2" hidden="1">#REF!</definedName>
    <definedName name="_Order1" hidden="1">255</definedName>
    <definedName name="_Sort" localSheetId="46" hidden="1">#REF!</definedName>
    <definedName name="_Sort" localSheetId="47" hidden="1">#REF!</definedName>
    <definedName name="_Sort" localSheetId="48" hidden="1">#REF!</definedName>
    <definedName name="_Sort" localSheetId="8" hidden="1">#REF!</definedName>
    <definedName name="_Sort" localSheetId="11" hidden="1">#REF!</definedName>
    <definedName name="_Sort" localSheetId="16" hidden="1">#REF!</definedName>
    <definedName name="_Sort" localSheetId="20" hidden="1">#REF!</definedName>
    <definedName name="_Sort" localSheetId="21" hidden="1">#REF!</definedName>
    <definedName name="_Sort" localSheetId="22" hidden="1">#REF!</definedName>
    <definedName name="_Sort" localSheetId="32" hidden="1">#REF!</definedName>
    <definedName name="_Sort" localSheetId="33" hidden="1">#REF!</definedName>
    <definedName name="_Sort" localSheetId="34" hidden="1">#REF!</definedName>
    <definedName name="_Sort" localSheetId="39" hidden="1">#REF!</definedName>
    <definedName name="_Sort" localSheetId="40" hidden="1">#REF!</definedName>
    <definedName name="_Sort" hidden="1">#REF!</definedName>
    <definedName name="a" localSheetId="46">#REF!</definedName>
    <definedName name="a" localSheetId="47">#REF!</definedName>
    <definedName name="a" localSheetId="48">#REF!</definedName>
    <definedName name="a" localSheetId="8" hidden="1">#REF!</definedName>
    <definedName name="a" localSheetId="11" hidden="1">#REF!</definedName>
    <definedName name="a" localSheetId="16" hidden="1">#REF!</definedName>
    <definedName name="a" localSheetId="20" hidden="1">#REF!</definedName>
    <definedName name="a" localSheetId="21" hidden="1">#REF!</definedName>
    <definedName name="a" localSheetId="22" hidden="1">#REF!</definedName>
    <definedName name="a" localSheetId="32" hidden="1">#REF!</definedName>
    <definedName name="a" localSheetId="33" hidden="1">#REF!</definedName>
    <definedName name="a" localSheetId="39" hidden="1">#REF!</definedName>
    <definedName name="a" localSheetId="40">#REF!</definedName>
    <definedName name="a" hidden="1">#REF!</definedName>
    <definedName name="aa" localSheetId="46">#REF!</definedName>
    <definedName name="aa" localSheetId="47">#REF!</definedName>
    <definedName name="aa" localSheetId="48">#REF!</definedName>
    <definedName name="aa" localSheetId="8">#REF!</definedName>
    <definedName name="aa" localSheetId="11">#REF!</definedName>
    <definedName name="aa" localSheetId="16">#REF!</definedName>
    <definedName name="aa" localSheetId="20">#REF!</definedName>
    <definedName name="aa" localSheetId="21">#REF!</definedName>
    <definedName name="aa" localSheetId="22">#REF!</definedName>
    <definedName name="aa" localSheetId="33">#REF!</definedName>
    <definedName name="aa" localSheetId="39">#REF!</definedName>
    <definedName name="aa" localSheetId="40">#REF!</definedName>
    <definedName name="aa">#REF!</definedName>
    <definedName name="adsadrr" localSheetId="46" hidden="1">#REF!</definedName>
    <definedName name="adsadrr" localSheetId="47" hidden="1">#REF!</definedName>
    <definedName name="adsadrr" localSheetId="48" hidden="1">#REF!</definedName>
    <definedName name="adsadrr" localSheetId="8" hidden="1">#REF!</definedName>
    <definedName name="adsadrr" localSheetId="11" hidden="1">#REF!</definedName>
    <definedName name="adsadrr" localSheetId="16" hidden="1">#REF!</definedName>
    <definedName name="adsadrr" localSheetId="20" hidden="1">#REF!</definedName>
    <definedName name="adsadrr" localSheetId="21" hidden="1">#REF!</definedName>
    <definedName name="adsadrr" localSheetId="22" hidden="1">#REF!</definedName>
    <definedName name="adsadrr" localSheetId="33" hidden="1">#REF!</definedName>
    <definedName name="adsadrr" localSheetId="39" hidden="1">#REF!</definedName>
    <definedName name="adsadrr" localSheetId="40" hidden="1">#REF!</definedName>
    <definedName name="adsadrr" hidden="1">#REF!</definedName>
    <definedName name="asdrae" localSheetId="46" hidden="1">#REF!</definedName>
    <definedName name="asdrae" localSheetId="47" hidden="1">#REF!</definedName>
    <definedName name="asdrae" localSheetId="48" hidden="1">#REF!</definedName>
    <definedName name="asdrae" localSheetId="8" hidden="1">#REF!</definedName>
    <definedName name="asdrae" localSheetId="11" hidden="1">#REF!</definedName>
    <definedName name="asdrae" localSheetId="16" hidden="1">#REF!</definedName>
    <definedName name="asdrae" localSheetId="20" hidden="1">#REF!</definedName>
    <definedName name="asdrae" localSheetId="21" hidden="1">#REF!</definedName>
    <definedName name="asdrae" localSheetId="22" hidden="1">#REF!</definedName>
    <definedName name="asdrae" localSheetId="33" hidden="1">#REF!</definedName>
    <definedName name="asdrae" localSheetId="39" hidden="1">#REF!</definedName>
    <definedName name="asdrae" localSheetId="40" hidden="1">#REF!</definedName>
    <definedName name="asdrae" hidden="1">#REF!</definedName>
    <definedName name="CURRENTYEAR" localSheetId="47">#REF!</definedName>
    <definedName name="CURRENTYEAR" localSheetId="48">#REF!</definedName>
    <definedName name="CURRENTYEAR" localSheetId="20">#REF!</definedName>
    <definedName name="CURRENTYEAR" localSheetId="21">#REF!</definedName>
    <definedName name="CURRENTYEAR" localSheetId="22">#REF!</definedName>
    <definedName name="CURRENTYEAR" localSheetId="33">#REF!</definedName>
    <definedName name="CURRENTYEAR" localSheetId="39">#REF!</definedName>
    <definedName name="CURRENTYEAR">#REF!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Data">[3]sheet0!$C$2</definedName>
    <definedName name="EXPECTARION2" localSheetId="46">#REF!</definedName>
    <definedName name="EXPECTARION2" localSheetId="47">#REF!</definedName>
    <definedName name="EXPECTARION2" localSheetId="48">#REF!</definedName>
    <definedName name="EXPECTARION2" localSheetId="8">#REF!</definedName>
    <definedName name="EXPECTARION2" localSheetId="11">#REF!</definedName>
    <definedName name="EXPECTARION2" localSheetId="16">#REF!</definedName>
    <definedName name="EXPECTARION2" localSheetId="20">#REF!</definedName>
    <definedName name="EXPECTARION2" localSheetId="21">#REF!</definedName>
    <definedName name="EXPECTARION2" localSheetId="22">#REF!</definedName>
    <definedName name="EXPECTARION2" localSheetId="32">#REF!</definedName>
    <definedName name="EXPECTARION2" localSheetId="33">#REF!</definedName>
    <definedName name="EXPECTARION2" localSheetId="39">#REF!</definedName>
    <definedName name="EXPECTARION2">#REF!</definedName>
    <definedName name="HTML_CodePage" hidden="1">1252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k" localSheetId="46" hidden="1">#REF!</definedName>
    <definedName name="k" localSheetId="47" hidden="1">#REF!</definedName>
    <definedName name="k" localSheetId="48" hidden="1">#REF!</definedName>
    <definedName name="k" localSheetId="8" hidden="1">#REF!</definedName>
    <definedName name="k" localSheetId="11" hidden="1">#REF!</definedName>
    <definedName name="k" localSheetId="16" hidden="1">#REF!</definedName>
    <definedName name="k" localSheetId="20" hidden="1">#REF!</definedName>
    <definedName name="k" localSheetId="21" hidden="1">#REF!</definedName>
    <definedName name="k" localSheetId="22" hidden="1">#REF!</definedName>
    <definedName name="k" localSheetId="32" hidden="1">#REF!</definedName>
    <definedName name="k" localSheetId="33" hidden="1">#REF!</definedName>
    <definedName name="k" localSheetId="34" hidden="1">#REF!</definedName>
    <definedName name="k" localSheetId="39" hidden="1">#REF!</definedName>
    <definedName name="k" localSheetId="40" hidden="1">#REF!</definedName>
    <definedName name="k" hidden="1">#REF!</definedName>
    <definedName name="LOOKUPMTH" localSheetId="47">#REF!</definedName>
    <definedName name="LOOKUPMTH" localSheetId="48">#REF!</definedName>
    <definedName name="LOOKUPMTH" localSheetId="20">#REF!</definedName>
    <definedName name="LOOKUPMTH" localSheetId="21">#REF!</definedName>
    <definedName name="LOOKUPMTH" localSheetId="22">#REF!</definedName>
    <definedName name="LOOKUPMTH" localSheetId="33">#REF!</definedName>
    <definedName name="LOOKUPMTH" localSheetId="39">#REF!</definedName>
    <definedName name="LOOKUPMTH">#REF!</definedName>
    <definedName name="Month" localSheetId="47">#REF!</definedName>
    <definedName name="Month" localSheetId="48">#REF!</definedName>
    <definedName name="Month" localSheetId="20">#REF!</definedName>
    <definedName name="Month" localSheetId="21">#REF!</definedName>
    <definedName name="Month" localSheetId="22">#REF!</definedName>
    <definedName name="Month" localSheetId="33">#REF!</definedName>
    <definedName name="Month" localSheetId="39">#REF!</definedName>
    <definedName name="Month">#REF!</definedName>
    <definedName name="qweqw" localSheetId="46">#REF!</definedName>
    <definedName name="qweqw" localSheetId="47">#REF!</definedName>
    <definedName name="qweqw" localSheetId="48">#REF!</definedName>
    <definedName name="qweqw" localSheetId="8">#REF!</definedName>
    <definedName name="qweqw" localSheetId="11">#REF!</definedName>
    <definedName name="qweqw" localSheetId="16">#REF!</definedName>
    <definedName name="qweqw" localSheetId="20">#REF!</definedName>
    <definedName name="qweqw" localSheetId="21">#REF!</definedName>
    <definedName name="qweqw" localSheetId="22">#REF!</definedName>
    <definedName name="qweqw" localSheetId="32">#REF!</definedName>
    <definedName name="qweqw" localSheetId="33">#REF!</definedName>
    <definedName name="qweqw" localSheetId="39">#REF!</definedName>
    <definedName name="qweqw">#REF!</definedName>
    <definedName name="Sheet1_Chart_2_ChartType" hidden="1">64</definedName>
    <definedName name="sheet2" localSheetId="46">#REF!</definedName>
    <definedName name="sheet2" localSheetId="47">#REF!</definedName>
    <definedName name="sheet2" localSheetId="48">#REF!</definedName>
    <definedName name="sheet2" localSheetId="8">#REF!</definedName>
    <definedName name="sheet2" localSheetId="11">#REF!</definedName>
    <definedName name="sheet2" localSheetId="16">#REF!</definedName>
    <definedName name="sheet2" localSheetId="20">#REF!</definedName>
    <definedName name="sheet2" localSheetId="21">#REF!</definedName>
    <definedName name="sheet2" localSheetId="22">#REF!</definedName>
    <definedName name="sheet2" localSheetId="32">#REF!</definedName>
    <definedName name="sheet2" localSheetId="33">#REF!</definedName>
    <definedName name="sheet2" localSheetId="34">#REF!</definedName>
    <definedName name="sheet2" localSheetId="39">#REF!</definedName>
    <definedName name="sheet2" localSheetId="40">#REF!</definedName>
    <definedName name="sheet2">#REF!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7" i="50" l="1"/>
  <c r="Y7" i="50"/>
  <c r="X7" i="50"/>
  <c r="W7" i="50"/>
  <c r="V7" i="50"/>
  <c r="Z6" i="50"/>
  <c r="Y6" i="50"/>
  <c r="X6" i="50"/>
  <c r="W6" i="50"/>
  <c r="V6" i="50"/>
  <c r="Z5" i="50"/>
  <c r="Y5" i="50"/>
  <c r="X5" i="50"/>
  <c r="W5" i="50"/>
  <c r="V5" i="50"/>
  <c r="Z4" i="50"/>
  <c r="Y4" i="50"/>
  <c r="X4" i="50"/>
  <c r="W4" i="50"/>
  <c r="V4" i="50"/>
  <c r="Z3" i="50"/>
  <c r="Y3" i="50"/>
  <c r="X3" i="50"/>
  <c r="W3" i="50"/>
  <c r="V3" i="50"/>
</calcChain>
</file>

<file path=xl/sharedStrings.xml><?xml version="1.0" encoding="utf-8"?>
<sst xmlns="http://schemas.openxmlformats.org/spreadsheetml/2006/main" count="927" uniqueCount="475">
  <si>
    <t>year</t>
  </si>
  <si>
    <t>Median inflation</t>
  </si>
  <si>
    <t>1970-2017 average</t>
  </si>
  <si>
    <t>num</t>
  </si>
  <si>
    <t>All</t>
  </si>
  <si>
    <t>Advanced economies</t>
  </si>
  <si>
    <t>EMDEs</t>
  </si>
  <si>
    <t xml:space="preserve">num </t>
  </si>
  <si>
    <t>AE</t>
  </si>
  <si>
    <t>EMDE</t>
  </si>
  <si>
    <t xml:space="preserve">year </t>
  </si>
  <si>
    <t>Below or within target range</t>
  </si>
  <si>
    <t>Below 0 percent</t>
  </si>
  <si>
    <t>0 to 2 percent</t>
  </si>
  <si>
    <t>1970-2017 Below 0 percent</t>
  </si>
  <si>
    <t>1970-2017 0 to 2 percent</t>
  </si>
  <si>
    <t>Core CPI</t>
  </si>
  <si>
    <t>Headline CPI</t>
  </si>
  <si>
    <t>Median</t>
  </si>
  <si>
    <t>PPI</t>
  </si>
  <si>
    <t>CPI</t>
  </si>
  <si>
    <t>GDP deflator</t>
  </si>
  <si>
    <t xml:space="preserve">Figure 1.1.A. Global inflation </t>
  </si>
  <si>
    <t>quarterly</t>
  </si>
  <si>
    <t>CPI and PPI</t>
  </si>
  <si>
    <t>CPI  and 
GDP deflator</t>
  </si>
  <si>
    <t>PPI and 
GDP deflator</t>
  </si>
  <si>
    <t>Trade openness &gt; 50 percent of GDP</t>
  </si>
  <si>
    <t>Trade openness ≤ 50 percent of GDP</t>
  </si>
  <si>
    <t xml:space="preserve">     </t>
  </si>
  <si>
    <t xml:space="preserve">                 </t>
  </si>
  <si>
    <t xml:space="preserve"> Savings</t>
  </si>
  <si>
    <t>Investment</t>
  </si>
  <si>
    <t>Low inflation volatility</t>
  </si>
  <si>
    <t>High inflation volatility</t>
  </si>
  <si>
    <t>Inflation level</t>
  </si>
  <si>
    <t>Inflation volatility</t>
  </si>
  <si>
    <t>Low</t>
  </si>
  <si>
    <t>High</t>
  </si>
  <si>
    <t xml:space="preserve"> Inflation volatility</t>
  </si>
  <si>
    <t>Low inflation level</t>
  </si>
  <si>
    <t>High inflation level</t>
  </si>
  <si>
    <t>GDP growth volatility</t>
  </si>
  <si>
    <t>Average</t>
  </si>
  <si>
    <t>region</t>
  </si>
  <si>
    <t>decade</t>
  </si>
  <si>
    <t>inflation</t>
  </si>
  <si>
    <t>Median 1970-1997</t>
  </si>
  <si>
    <t>Median 1998-2017</t>
  </si>
  <si>
    <t>EAP</t>
  </si>
  <si>
    <t>1970-1997</t>
  </si>
  <si>
    <t>1998-2017</t>
  </si>
  <si>
    <t>ECA</t>
  </si>
  <si>
    <t>LAC</t>
  </si>
  <si>
    <t>MNA</t>
  </si>
  <si>
    <t>SAR</t>
  </si>
  <si>
    <t>SSA</t>
  </si>
  <si>
    <t xml:space="preserve">EMDEs </t>
  </si>
  <si>
    <t>Core</t>
  </si>
  <si>
    <t>Food</t>
  </si>
  <si>
    <t>Energy</t>
  </si>
  <si>
    <t>CPI trend inflation</t>
  </si>
  <si>
    <t>percentile</t>
  </si>
  <si>
    <t xml:space="preserve">Global </t>
  </si>
  <si>
    <t>Inflation 20-50 percent</t>
  </si>
  <si>
    <t>Inflation above 50 percent</t>
  </si>
  <si>
    <t>LICs</t>
  </si>
  <si>
    <t>EMDEs ex. LICs</t>
  </si>
  <si>
    <t>time</t>
  </si>
  <si>
    <t>1971q1</t>
  </si>
  <si>
    <t>1971q2</t>
  </si>
  <si>
    <t>1971q3</t>
  </si>
  <si>
    <t>1971q4</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</si>
  <si>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</si>
  <si>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</si>
  <si>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</si>
  <si>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</si>
  <si>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</si>
  <si>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</si>
  <si>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</si>
  <si>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</si>
  <si>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</si>
  <si>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</si>
  <si>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</si>
  <si>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</si>
  <si>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</si>
  <si>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</si>
  <si>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</si>
  <si>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</si>
  <si>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</si>
  <si>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</si>
  <si>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</si>
  <si>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</si>
  <si>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</si>
  <si>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</si>
  <si>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</si>
  <si>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</si>
  <si>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</si>
  <si>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</si>
  <si>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</si>
  <si>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</si>
  <si>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</si>
  <si>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</si>
  <si>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</si>
  <si>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</si>
  <si>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</si>
  <si>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</si>
  <si>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</si>
  <si>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</si>
  <si>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</si>
  <si>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</si>
  <si>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</si>
  <si>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</si>
  <si>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</si>
  <si>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</si>
  <si>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</si>
  <si>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</si>
  <si>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</si>
  <si>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</si>
  <si>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</si>
  <si>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</si>
  <si>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</si>
  <si>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</si>
  <si>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</si>
  <si>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</si>
  <si>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</si>
  <si>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</si>
  <si>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</si>
  <si>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</si>
  <si>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</si>
  <si>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</si>
  <si>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</si>
  <si>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</si>
  <si>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</si>
  <si>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</si>
  <si>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</si>
  <si>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</si>
  <si>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</si>
  <si>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</si>
  <si>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</si>
  <si>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</si>
  <si>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</si>
  <si>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</si>
  <si>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</si>
  <si>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</si>
  <si>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</si>
  <si>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</si>
  <si>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</si>
  <si>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</si>
  <si>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</si>
  <si>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</si>
  <si>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</si>
  <si>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</si>
  <si>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</si>
  <si>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</si>
  <si>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</si>
  <si>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</si>
  <si>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</si>
  <si>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</si>
  <si>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</si>
  <si>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</si>
  <si>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</si>
  <si>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</si>
  <si>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</si>
  <si>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</si>
  <si>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</si>
  <si>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</si>
  <si>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</si>
  <si>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</si>
  <si>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</si>
  <si>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</si>
  <si>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</si>
  <si>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</si>
  <si>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</si>
  <si>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</si>
  <si>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</si>
  <si>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</si>
  <si>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</si>
  <si>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</si>
  <si>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</si>
  <si>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</si>
  <si>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</si>
  <si>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</si>
  <si>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</si>
  <si>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</si>
  <si>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</si>
  <si>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</si>
  <si>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</si>
  <si>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</si>
  <si>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</si>
  <si>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</si>
  <si>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</si>
  <si>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</si>
  <si>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</si>
  <si>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</si>
  <si>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</si>
  <si>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</si>
  <si>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</si>
  <si>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</si>
  <si>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</si>
  <si>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</si>
  <si>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</si>
  <si>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</si>
  <si>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</si>
  <si>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</si>
  <si>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</si>
  <si>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</si>
  <si>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</si>
  <si>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</si>
  <si>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</si>
  <si>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</si>
  <si>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</si>
  <si>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</si>
  <si>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</si>
  <si>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</si>
  <si>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</si>
  <si>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</si>
  <si>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</si>
  <si>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</si>
  <si>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</si>
  <si>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</si>
  <si>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</si>
  <si>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</si>
  <si>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</si>
  <si>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</si>
  <si>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</si>
  <si>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</si>
  <si>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</si>
  <si>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</si>
  <si>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</si>
  <si>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</si>
  <si>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</si>
  <si>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</si>
  <si>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</si>
  <si>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</si>
  <si>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</si>
  <si>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</si>
  <si>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</si>
  <si>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</si>
  <si>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</si>
  <si>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</si>
  <si>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</si>
  <si>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</si>
  <si>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</si>
  <si>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</si>
  <si>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</si>
  <si>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</si>
  <si>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</si>
  <si>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</si>
  <si>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</si>
  <si>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</si>
  <si>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</si>
  <si>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</si>
  <si>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</si>
  <si>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</si>
  <si>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</si>
  <si>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</si>
  <si>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</si>
  <si>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</si>
  <si>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&gt;10 percent</t>
  </si>
  <si>
    <t>5-10 percent</t>
  </si>
  <si>
    <t>2-5 percent</t>
  </si>
  <si>
    <t>0-2 percent</t>
  </si>
  <si>
    <t>&lt;0 percent</t>
  </si>
  <si>
    <t>Below</t>
  </si>
  <si>
    <t>Within</t>
  </si>
  <si>
    <t>Above</t>
  </si>
  <si>
    <t>Weights (RHS)</t>
  </si>
  <si>
    <t xml:space="preserve">Domestic (RHS) </t>
  </si>
  <si>
    <t>Domestic (RHS)</t>
  </si>
  <si>
    <t>Energy commodities</t>
  </si>
  <si>
    <t>Food commodities</t>
  </si>
  <si>
    <t>time_region</t>
  </si>
  <si>
    <t xml:space="preserve">GDP deflator  </t>
  </si>
  <si>
    <t>Energy Component of CPI</t>
  </si>
  <si>
    <t>Oil price(RHS)</t>
  </si>
  <si>
    <t>PPI inflation</t>
  </si>
  <si>
    <t>AEs</t>
  </si>
  <si>
    <t>1990-2007</t>
  </si>
  <si>
    <t>2010-2017</t>
  </si>
  <si>
    <t>inflation volatility</t>
  </si>
  <si>
    <t xml:space="preserve">            </t>
  </si>
  <si>
    <t>25percentile</t>
  </si>
  <si>
    <t>75percentile</t>
  </si>
  <si>
    <t>High Transparency</t>
  </si>
  <si>
    <t>Low Transparency</t>
  </si>
  <si>
    <t xml:space="preserve">Percent of countries </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</si>
  <si>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</si>
  <si>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</si>
  <si>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</si>
  <si>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</si>
  <si>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</si>
  <si>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</si>
  <si>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</si>
  <si>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</si>
  <si>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</si>
  <si>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</si>
  <si>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</si>
  <si>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</si>
  <si>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</si>
  <si>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</si>
  <si>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</si>
  <si>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</si>
  <si>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</si>
  <si>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</si>
  <si>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</si>
  <si>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</si>
  <si>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</si>
  <si>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</si>
  <si>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period</t>
  </si>
  <si>
    <t>2 to 5 percent</t>
  </si>
  <si>
    <t>5 to 10 percent</t>
  </si>
  <si>
    <t>Above 10 percent</t>
  </si>
  <si>
    <t>1900-1913</t>
  </si>
  <si>
    <t>1950-1960</t>
  </si>
  <si>
    <t>1944-1971</t>
  </si>
  <si>
    <t>1998-2007</t>
  </si>
  <si>
    <t>Level</t>
  </si>
  <si>
    <t>Volatility</t>
  </si>
  <si>
    <t>2010-17</t>
  </si>
  <si>
    <t>Inflation</t>
  </si>
  <si>
    <t>Inflation Volatility</t>
  </si>
  <si>
    <t>Source: World Bank</t>
  </si>
  <si>
    <t xml:space="preserve">Source: World Bank.  </t>
  </si>
  <si>
    <t xml:space="preserve">Source: World Bank. </t>
  </si>
  <si>
    <t xml:space="preserve">Sources: Pink Sheet, World Bank. </t>
  </si>
  <si>
    <t xml:space="preserve">Notes: All inflation rates refer to year-on-year inflation.   Share of 24 advanced economies and 11 EMDEs with consumer price inflation below-target or within target range. Horizontal line indicates 50 percent. </t>
  </si>
  <si>
    <t>Notes: All inflation rates refer to year-on-year inflation. Percent of 29 advanced economies with consumer price inflation below zero and between 0-2 percent. Horizontal lines indicate 1970-2017 averages.</t>
  </si>
  <si>
    <t xml:space="preserve">Notes: Correlation coefficients for quarter-on-quarter seasonally adjusted (not annualized) inflation among 53 economies  (of which 23 EMDEs) for which CPI, PPI, and GDP deflator data are available. </t>
  </si>
  <si>
    <t xml:space="preserve">Notes: Correlation coefficients for quarter-on-quarter seasonally adjusted (not annualized) inflation among 53 economies  (of which 23 EMDEs) for which CPI, PPI, and GDP deflator data are available. Trade openness measured as sum of exports and imports in percent of GDP.  </t>
  </si>
  <si>
    <t xml:space="preserve">Notes: Sample includes 84 EMDEs, including 20 low-income countries. Inflation volatility is defined as standard deviation. Inflation refers to year-on-year inflation. Average inflation volatility from 1980 to 2016 for countries with average inflation in the top quartile and average inflation in the bottom quartile. </t>
  </si>
  <si>
    <t xml:space="preserve">Notes: Sample includes 84 EMDEs, including 20 low-income countries. Inflation volatility is defined as standard deviation. Inflation refers to year-on-year inflation. Average real GDP growth volatility from 1980 to 2016 for countries with inflation volatility in the top quartile and average inflation volatility in the bottom quartile. </t>
  </si>
  <si>
    <t xml:space="preserve">Notes: Sample includes 84 EMDEs, including 20 low-income countries. Inflation volatility is defined as standard deviation. Inflation refers to year-on-year inflation. Average real GDP growth from 1980 to 2016 for countries with average inflation (left column and bar) or standard deviation of inflation (right column and bar) in the top quartile and average inflation in the bottom quartile. </t>
  </si>
  <si>
    <t xml:space="preserve">Notes: Sample includes 84 EMDEs, including 20 low-income countries. Inflation volatility is defined as standard deviation. Inflation refers to year-on-year inflation. Average savings and investment from 1980 to 2016 for countries with a standard deviation of inflation in the top quartile and standard deviation of inflation in the bottom quartile. </t>
  </si>
  <si>
    <t xml:space="preserve">Notes: All inflation rates refer to year-on-year inflation. Based on 153 countries. Last observation is 2017. Figures shows headline inflation. </t>
  </si>
  <si>
    <t xml:space="preserve">Notes: All inflation rates refer to year-on-year inflation.  Based on 77 countries, including 50 EMDEs. Figure shows median trend inflation, as defined in Stock and Watson (2016).  </t>
  </si>
  <si>
    <t xml:space="preserve">Notes: All inflation rates refer to year-on-year inflation.  Horizontal bars lines reflect median inflation across all EMDEs over 1970-97 and 1998-2017. EAP = East Asia and the Pacific, ECA = Eastern Europe and Central Asia, LAC = Latin America and the Caribbean, MNA = the Middle East and North Africa, SAR = South Asia, and SSA = Sub-Saharan Africa. </t>
  </si>
  <si>
    <t>Notes: All inflation rates refer to year-on-year inflation. Median of inflation trend of 25 advanced economies, 97 EMDEs (excluding LICs) and 27 LICs. Last observation is 2017Q1.</t>
  </si>
  <si>
    <t xml:space="preserve">Notes: All inflation rates refer to year-on-year inflation. Based on data for inflation in 47 countries, including 18 EMDEs.  </t>
  </si>
  <si>
    <t xml:space="preserve">Notes: Inflation refers to year-on-year inflation. Grey area denotes the 1980s. LAC includes 32 countries in Latin America and the Caribbean. Orange line indicates 50 percent of countries. </t>
  </si>
  <si>
    <t xml:space="preserve">Notes: Inflation refers to year-on-year inflation. Grey area denotes the 1990s. ECA includes 22 countries in Europe and Central Asia. Orange line indicates 50 percent of countries. </t>
  </si>
  <si>
    <t xml:space="preserve">Notes: Inflation refers to quarter-on-quarter annualized inflation. </t>
  </si>
  <si>
    <t>Notes: Inflation refers to quarter-on-quarter annualized inflation. Sample includes 27 advanced economies and 50 EMDEs.</t>
  </si>
  <si>
    <t xml:space="preserve">Notes: Sample includes 17 advanced economies and 27 EMDEs. “Within” indicates number of countries within inflation within target ranges or within +/- 1 percentage point from inflation target for those countries that do not announce a range or below the inflation target for those countries that announce an inflation target ceiling. </t>
  </si>
  <si>
    <t xml:space="preserve">Notes: Energy and food commodity price inflation from the World Bank’s Pink Sheet of commodity prices. </t>
  </si>
  <si>
    <t>Sources: Pink Sheet, World Bank.</t>
  </si>
  <si>
    <t xml:space="preserve">Notes: Figure shows correlation of detrended headline CPI and GDP deflator with detrended global energy and food price inflation. Detrended using Hodrick-Prescott filter. </t>
  </si>
  <si>
    <t xml:space="preserve">Notes: Figure shows correlation between detrended domestic headline, energy, and food price inflation with detrended global energy and food price inflation. Detrended using Hodrick-Prescott filter.  </t>
  </si>
  <si>
    <t xml:space="preserve">Note: Volatility of cyclical components of inflation, as estimated by Stock and Watson (2016). Trend inflation is defined as the part of inflation that follows a permanent stochastic trend while cyclical inflation is a serially uncorrelated transitory component of inflation. Inflation refers to year-on-year inflation. Balanced sample of 28 countries. The latest data point is 2017Q1. AE stands for advanced economies. </t>
  </si>
  <si>
    <t xml:space="preserve">Notes: Volatility of cyclical components of inflation, as estimated by Stock and Watson (2016). Trend inflation is defined as the part of inflation that follows a permanent stochastic trend while cyclical inflation is a serially uncorrelated transitory component of inflation. Inflation refers to year-on-year inflation. </t>
  </si>
  <si>
    <t xml:space="preserve">Notes: Volatility of cyclical components of inflation, as estimated by Stock and Watson (2016). Trend inflation is defined as the part of inflation that follows a permanent stochastic trend while cyclical inflation is a serially uncorrelated transitory component of inflation. Inflation refers to year-on-year inflation. Sample includes 27 advanced economies, 44 EMDEs, 10 LICs. </t>
  </si>
  <si>
    <t xml:space="preserve">Note: Volatility of cyclical components of inflation, as estimated by Stock and Watson (2016). Trend inflation is defined as the part of inflation that follows a permanent stochastic trend while cyclical inflation is a serially uncorrelated transitory component of inflation. Inflation refers to year-on-year inflation. EAP = East Asia and the Pacific, ECA = Eastern Europe and Central Asia, LAC = Latin America and the Caribbean, MNA = Middle East and North Africa, SAR = South Asia, and SSA = Sub-Saharan Africa. </t>
  </si>
  <si>
    <t>Notes: Volatility of cyclical components of inflation, as estimated by Stock and Watson (2016). Trend inflation is defined as the part of inflation that follows a permanent stochastic trend while cyclical inflation is a serially uncorrelated transitory component of inflation. Inflation refers to year-on-year inflation. Volatility defined as cross-country median of standard deviation. Weights is the weight of food and energy in CPI consumption baskets.  
F</t>
  </si>
  <si>
    <t>Notes: Solid lines indicate the median and the dotted lines indicate interquartile range.</t>
  </si>
  <si>
    <t xml:space="preserve">Notes: Orange line indicates 50 percent of countries. </t>
  </si>
  <si>
    <t xml:space="preserve">Notes: High (low) transparency countries are defined as those with central bank transparency above the 75th (below the 25th) percentile of EMDEs.   </t>
  </si>
  <si>
    <t xml:space="preserve">Notes: Based on sample of 26 countries. </t>
  </si>
  <si>
    <t xml:space="preserve">Notes: Cross-country average and standard deviation of annual average inflation. Orange lines denote 1900-2017 average. </t>
  </si>
  <si>
    <t xml:space="preserve">Notes: Cross-country average and standard deviation of annual average inflation. Orange lines denote 1900-2017 average.  Volatility is defined as the rolling standard deviation. </t>
  </si>
  <si>
    <t>Return to Read Me</t>
  </si>
  <si>
    <t>Figure 1.1.A. Global inflation</t>
  </si>
  <si>
    <t xml:space="preserve">Figure 1.1.B. Inflation in advanced economies and EMDEs </t>
  </si>
  <si>
    <t xml:space="preserve">Figure 1.1.C. Share of advanced economies and EMDEs with inflation below or within target range </t>
  </si>
  <si>
    <t xml:space="preserve">Figure  1.1.D. Share of advanced economies with low inflation </t>
  </si>
  <si>
    <t xml:space="preserve">Figure  1.1.E. Global core and headline inflation </t>
  </si>
  <si>
    <t xml:space="preserve">Figure  1.1.F. Global PPI, CPI, GDP deflator inflation </t>
  </si>
  <si>
    <t xml:space="preserve">Figure  1.2.A. Correlation for advanced economies and EMDEs </t>
  </si>
  <si>
    <t xml:space="preserve">Figure  1.2.B. Correlations among EMDEs </t>
  </si>
  <si>
    <t xml:space="preserve">Figure  1.3.A. Inflation volatility by inflation level </t>
  </si>
  <si>
    <t xml:space="preserve">Figure  1.3.C. Growth by inflation level and inflation volatility </t>
  </si>
  <si>
    <t xml:space="preserve">Figure  1.3.D. Savings and investment rates by inflation volatility  </t>
  </si>
  <si>
    <t xml:space="preserve">Figure  1.4.A. Global CPI inflation </t>
  </si>
  <si>
    <t xml:space="preserve">Figure  1.4.B. Global CPI trend inflation </t>
  </si>
  <si>
    <t xml:space="preserve">Figure  1.4.C. Median CPI headline inflation by region  </t>
  </si>
  <si>
    <t xml:space="preserve">Figure 1.4.D.Median CPI headline inflation by country group </t>
  </si>
  <si>
    <t xml:space="preserve">Figure 1.4.E. Median CPI, PPI headline inflation, and the GDP deflator </t>
  </si>
  <si>
    <t xml:space="preserve">Figure  1.4.F. Median core, food, and energy CPI inflation </t>
  </si>
  <si>
    <t xml:space="preserve">Figure  1.5.A. Inflation in LAC countries </t>
  </si>
  <si>
    <t xml:space="preserve">Figure  1.5.B. Inflation in ECA countries </t>
  </si>
  <si>
    <t xml:space="preserve">Figure  1.5.C. Share of LAC countries with inflation above 20 percent </t>
  </si>
  <si>
    <t xml:space="preserve">Figure  1.5.D. Share of ECA countries with inflation above 20 percent  </t>
  </si>
  <si>
    <t xml:space="preserve">Figure  1.6.A. CPI inflation distribution: 1970-1997 </t>
  </si>
  <si>
    <t xml:space="preserve">Figure 1.6.B.CPI inflation distribution: 2010-2017 </t>
  </si>
  <si>
    <t xml:space="preserve">Figure  1.6.C.Inflation distribution: Advanced economies </t>
  </si>
  <si>
    <t xml:space="preserve">Figure 1.6.D. Inflation distribution: EMDEs </t>
  </si>
  <si>
    <t xml:space="preserve">Figure 1.6.E. Number of advanced economies, by deviation from inflation target 
</t>
  </si>
  <si>
    <t xml:space="preserve">Figure 1.6.F.Number of EMDEs, by deviation from inflation target </t>
  </si>
  <si>
    <t>Figure 1.7.A. Median food inflation in EMDEs by region</t>
  </si>
  <si>
    <t>Figure 1.7.B. Median energy inflation in EMDEs by region</t>
  </si>
  <si>
    <t xml:space="preserve">Figure 1.7.C. Median food price inflation and global food commodity price inflation </t>
  </si>
  <si>
    <t xml:space="preserve">Figure 1.7.D. Median energy price inflation and global energy commodity price inflation </t>
  </si>
  <si>
    <t xml:space="preserve">Figure 1.7.E. Correlations of domestic inflation cycle with global commodity price cycle  </t>
  </si>
  <si>
    <t xml:space="preserve">Figure 1.7.F. Correlations of inflation cycle with global commodity price cycle  </t>
  </si>
  <si>
    <t xml:space="preserve">Figure 1.8.A. Median CPI and PPI inflation volatility </t>
  </si>
  <si>
    <t xml:space="preserve">Figure 1.8.B. Energy, PPI, and global oil price volatility </t>
  </si>
  <si>
    <t xml:space="preserve">Figure 1.8.C. Inflation volatility, by country group </t>
  </si>
  <si>
    <t xml:space="preserve">Figure 1.8.D. Inflation volatility, by region </t>
  </si>
  <si>
    <t xml:space="preserve">Figure 1.8.E. Inflation volatility, by region </t>
  </si>
  <si>
    <t xml:space="preserve">Figure 1.8.F. Median food and energy inflation volatility, by country group  </t>
  </si>
  <si>
    <t xml:space="preserve">Figure 1.9.A. Inflation expectations in advanced economies (5-year-ahead forecasts) </t>
  </si>
  <si>
    <t xml:space="preserve">Figure 1.9.B. Inflation expectations in EMDEs  (5-year-ahead forecasts) </t>
  </si>
  <si>
    <t xml:space="preserve">Figure 1.9.C. Share of countries with declines in  5-year-ahead inflation expectations, 1995-2018 </t>
  </si>
  <si>
    <t xml:space="preserve">Figure 1.9.D. Five-year-ahead inflation expectations in EMDEs, by central bank transparency  </t>
  </si>
  <si>
    <t xml:space="preserve">Figure 1.10.A.Inflation distribution </t>
  </si>
  <si>
    <t xml:space="preserve">Figure 1.10.B. Inflation and inflation volatility </t>
  </si>
  <si>
    <t>Figure 1.10.C. Inflation in 1900-13, 1944-71 and 2010-17</t>
  </si>
  <si>
    <t xml:space="preserve">Figure 1.3.B. Growth volatility by inflation volatility </t>
  </si>
  <si>
    <t xml:space="preserve">Notes: All inflation rates refer to year-on-year inflation. Median for 41 economies. </t>
  </si>
  <si>
    <t>Notes: All inflation rates refer to year-on-year inflation.  Median for 39 economies.</t>
  </si>
  <si>
    <t xml:space="preserve">Notes: Based on sample of 26 countries. A = Gold Standard and Stability (1880-1913). B = World War I and High Inflation (1914-1918) . 
C = Post World War I Depression and Deflation (1920-1922). D = Great Depression (1929-1933). E = World War II, Monetary Controls and Postwar Inflation (1945-1949). E to F = Bretton Woods System of fixed exchange rates (1944-1971). F = Floating Exchange Rates and Oil Shocks (OPEC, 1971-1979). G = Introduction of Inflation Targeting (1990-2000). H = Global Financial Crisis . Volatility is defined as the rolling standard deviation. </t>
  </si>
  <si>
    <t xml:space="preserve">Figure 1.10.D. Inflation volatility in 1900-13, 1944-71, and  2010-17  </t>
  </si>
  <si>
    <t xml:space="preserve">Notes: EAP = East Asia and the Pacific, ECA = Europe and Central Asia, LAC = Latin America and the Caribbean,  MNA = Middle East and North Africa, SAR = South Asia, and SSA = Sub-Saharan Africa. Weights are food and energy weights used to calculate CPI. Weights are weights of food (A) and energy (B) in CPI baskets. Inflation refers to year-on-year inflation. </t>
  </si>
  <si>
    <t xml:space="preserve">Notes: All inflation rates refer to year-on-year inflation. Based on data for inflation in 39 countries, including 15 EMDEs. </t>
  </si>
  <si>
    <t xml:space="preserve">Figure 1.1 Global inflation </t>
  </si>
  <si>
    <t>1.1.A. Global inflation</t>
  </si>
  <si>
    <t>1.7.A. Median food inflation in EMDEs by region</t>
  </si>
  <si>
    <t>1.7.B. Median energy inflation in EMDEs by region</t>
  </si>
  <si>
    <t>1.10.C. Inflation in 1900-13, 1944-71 and 2010-17</t>
  </si>
  <si>
    <t xml:space="preserve">Source: Consensus Economics, International Monetary Fund, World Bank. </t>
  </si>
  <si>
    <t xml:space="preserve">Source: Consensus Economics, Dincer and Eichengreen (2014), International Monetary Fund, World Bank. </t>
  </si>
  <si>
    <t xml:space="preserve">Notes: All inflation rates refer to year-on-year inflation. Median consumer price inflation among 152 economies. </t>
  </si>
  <si>
    <t xml:space="preserve">Notes: All inflation rates refer to year-on-year inflation. Median consumer price inflation of 29 advanced economies and 123 EMDEs. </t>
  </si>
  <si>
    <t>1.6.A. CPI inflation distribution: 1970-1997</t>
  </si>
  <si>
    <t>1.6.D. Inflation distribution: EMDEs</t>
  </si>
  <si>
    <t>1.1.B. Inflation in advanced economies and EMDEs</t>
  </si>
  <si>
    <t>1.1.C. Share of advanced economies and EMDEs with inflation below or within target range</t>
  </si>
  <si>
    <t>1.2.A. Correlation for advanced economies and EMDEs</t>
  </si>
  <si>
    <t>Figure 1.2 Correlation between inflation measures</t>
  </si>
  <si>
    <t>1.2.B. Correlations among EMDEs</t>
  </si>
  <si>
    <t>1.3.A. Inflation volatility by inflation level</t>
  </si>
  <si>
    <t>Figure 1.3 Inflation and economic activity in EMDEs</t>
  </si>
  <si>
    <t>1.3.C. Growth by inflation level and inflation volatility</t>
  </si>
  <si>
    <t>1.3.D. Savings and investment rates by inflation volatility</t>
  </si>
  <si>
    <t>Figure 1.4 Global inflation trends</t>
  </si>
  <si>
    <t>1.4.A. Global CPI inflation</t>
  </si>
  <si>
    <t>1.4.B. Global CPI trend inflation</t>
  </si>
  <si>
    <t>1.4.C. Median CPI headline inflation by region</t>
  </si>
  <si>
    <t>1.4.E. Median CPI, PPI headline inflation, and the GDP deflator</t>
  </si>
  <si>
    <t>1.4.F. Median core, food, and energy CPI inflation</t>
  </si>
  <si>
    <t>Figure 1.5 Inflation in Latin America and in Europe and Central Asia</t>
  </si>
  <si>
    <t>1.5.A. Inflation in LAC countries</t>
  </si>
  <si>
    <t>1.5.B. Inflation in ECA countries</t>
  </si>
  <si>
    <t>1.5.C. Share of LAC countries with inflation above 20 percent</t>
  </si>
  <si>
    <t>1.5.D. Share of ECA countries with inflation above 20 percent</t>
  </si>
  <si>
    <t>Figure 1.6 Distribution of inflation</t>
  </si>
  <si>
    <t>1.6.E. Number of advanced economies, by deviation from inflation target</t>
  </si>
  <si>
    <t>Figure 1.7 Components of inflation</t>
  </si>
  <si>
    <t>1.7.C. Median food price inflation and global food commodity price inflation</t>
  </si>
  <si>
    <t>1.7.D. Median energy price inflation and global energy commodity price inflation</t>
  </si>
  <si>
    <t>1.7.E. Correlations of domestic inflation cycle with global commodity price cycle</t>
  </si>
  <si>
    <t>1.7.F. Correlations of inflation cycle with global commodity price cycle</t>
  </si>
  <si>
    <t>Figure 1.8 Global inflation volatility</t>
  </si>
  <si>
    <t>1.8.A. Median CPI and PPI inflation volatility</t>
  </si>
  <si>
    <t>1.8.B. Energy, PPI, and global oil price volatility</t>
  </si>
  <si>
    <t>1.8.C. Inflation volatility, by country group</t>
  </si>
  <si>
    <t>1.8.D. Inflation volatility, by region</t>
  </si>
  <si>
    <t>1.8.E. Inflation volatility, by region</t>
  </si>
  <si>
    <t>1.8.F. Median food and energy inflation volatility, by country group</t>
  </si>
  <si>
    <t>Figure 1.9 Global inflation expectations</t>
  </si>
  <si>
    <t>1.9.A. Inflation expectations in advanced economies (5-year-ahead forecasts)</t>
  </si>
  <si>
    <t>1.9.C. Share of countries with declines in  5-year-ahead inflation expectations, 1995-2018</t>
  </si>
  <si>
    <t>1.9.D. Five-year-ahead inflation expectations in EMDEs, by central bank transparency</t>
  </si>
  <si>
    <t>Figure 1.10 Historical perspective</t>
  </si>
  <si>
    <t>1.10.B. Inflation and inflation volatility</t>
  </si>
  <si>
    <t>1.6.B. CPI inflation distribution: 2010-2017</t>
  </si>
  <si>
    <t>1.6.C. Inflation distribution: Advanced economies</t>
  </si>
  <si>
    <t>1.6.F. Number of EMDEs, by deviation from inflation target</t>
  </si>
  <si>
    <t>1.3.B. Growth volatility by inflation volatility</t>
  </si>
  <si>
    <t>1.4.D. Median CPI headline inflation by country group</t>
  </si>
  <si>
    <t>1.9.B. Inflation expectations in EMDEs (5-year-ahead forecasts)</t>
  </si>
  <si>
    <t>1.10.A. Inflation distribution</t>
  </si>
  <si>
    <t>1.10.D. Inflation volatility in 1900-13, 1944-71, and 2010-17</t>
  </si>
  <si>
    <t>1.1.D. Share of advanced economies with low inflation</t>
  </si>
  <si>
    <t>1.1.E. Global core and headline inflation</t>
  </si>
  <si>
    <t>1.1.F. Global PPI, CPI, GDP deflator inflation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</si>
</sst>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0_);_(* \(#,##0.0\);_(* &quot;-&quot;??_);_(@_)"/>
  </numFmts>
  <fonts count="8" x14ac:knownFonts="1">
    <font>
      <sz val="11"/>
      <color theme="1"/>
      <name val="Calibri"/>
      <family val="2"/>
      <scheme val="minor"/>
    </font>
    <font>
      <sz val="14"/>
      <color theme="1"/>
      <name val="Arial"/>
      <family val="2"/>
    </font>
    <font>
      <b/>
      <sz val="20"/>
      <color theme="1"/>
      <name val="Arial"/>
      <family val="2"/>
    </font>
    <font>
      <b/>
      <sz val="14"/>
      <color theme="1"/>
      <name val="Arial"/>
      <family val="2"/>
    </font>
    <font>
      <sz val="11"/>
      <color theme="1"/>
      <name val="Calibri"/>
      <family val="2"/>
      <scheme val="minor"/>
    </font>
    <font>
      <sz val="14"/>
      <color rgb="FFFF0000"/>
      <name val="Arial"/>
      <family val="2"/>
    </font>
    <font>
      <u/>
      <sz val="11"/>
      <color theme="10"/>
      <name val="Calibri"/>
      <family val="2"/>
      <scheme val="minor"/>
    </font>
    <font>
      <u/>
      <sz val="14"/>
      <color theme="10"/>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4">
    <xf numFmtId="0" fontId="0" fillId="0" borderId="0"/>
    <xf numFmtId="43" fontId="4" fillId="0" borderId="0" applyFont="0" applyFill="0" applyBorder="0" applyAlignment="0" applyProtection="0"/>
    <xf numFmtId="0" fontId="4" fillId="0" borderId="0"/>
    <xf numFmtId="0" fontId="6" fillId="0" borderId="0" applyNumberFormat="0" applyFill="0" applyBorder="0" applyAlignment="0" applyProtection="0"/>
  </cellStyleXfs>
  <cellXfs count="34">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wrapText="1"/>
    </xf>
    <xf numFmtId="0" fontId="1" fillId="0" borderId="0" xfId="0" applyFont="1" applyAlignment="1">
      <alignment horizontal="right"/>
    </xf>
    <xf numFmtId="2" fontId="1" fillId="0" borderId="0" xfId="0" applyNumberFormat="1" applyFont="1"/>
    <xf numFmtId="1" fontId="1" fillId="0" borderId="0" xfId="0" applyNumberFormat="1" applyFont="1"/>
    <xf numFmtId="11" fontId="1" fillId="0" borderId="0" xfId="0" applyNumberFormat="1" applyFont="1"/>
    <xf numFmtId="0" fontId="1" fillId="0" borderId="0" xfId="0" applyFont="1" applyFill="1"/>
    <xf numFmtId="1" fontId="1" fillId="0" borderId="0" xfId="0" applyNumberFormat="1" applyFont="1" applyFill="1"/>
    <xf numFmtId="0" fontId="1" fillId="0" borderId="0" xfId="2" applyFont="1" applyFill="1"/>
    <xf numFmtId="0" fontId="1" fillId="0" borderId="0" xfId="2" applyFont="1"/>
    <xf numFmtId="0" fontId="1" fillId="0" borderId="0" xfId="0" applyFont="1" applyAlignment="1">
      <alignment horizontal="center" vertical="center"/>
    </xf>
    <xf numFmtId="0" fontId="1" fillId="0" borderId="0" xfId="0" applyFont="1" applyBorder="1"/>
    <xf numFmtId="0" fontId="1" fillId="0" borderId="0" xfId="0" applyFont="1" applyBorder="1" applyAlignment="1">
      <alignment horizontal="center" vertical="center"/>
    </xf>
    <xf numFmtId="0" fontId="1" fillId="2" borderId="0" xfId="0" applyFont="1" applyFill="1"/>
    <xf numFmtId="17" fontId="1" fillId="0" borderId="0" xfId="0" applyNumberFormat="1" applyFont="1"/>
    <xf numFmtId="16" fontId="1" fillId="0" borderId="0" xfId="0" quotePrefix="1" applyNumberFormat="1" applyFont="1"/>
    <xf numFmtId="164" fontId="1" fillId="0" borderId="0" xfId="0" applyNumberFormat="1" applyFont="1"/>
    <xf numFmtId="0" fontId="5" fillId="0" borderId="0" xfId="0" applyFont="1"/>
    <xf numFmtId="0" fontId="1" fillId="0" borderId="0" xfId="0" quotePrefix="1" applyFont="1"/>
    <xf numFmtId="2" fontId="1" fillId="0" borderId="0" xfId="0" applyNumberFormat="1" applyFont="1" applyFill="1"/>
    <xf numFmtId="164" fontId="1" fillId="0" borderId="0" xfId="0" applyNumberFormat="1" applyFont="1" applyFill="1"/>
    <xf numFmtId="165" fontId="1" fillId="0" borderId="0" xfId="1" applyNumberFormat="1" applyFont="1"/>
    <xf numFmtId="0" fontId="1" fillId="0" borderId="0" xfId="0" applyFont="1" applyAlignment="1">
      <alignment vertical="center"/>
    </xf>
    <xf numFmtId="0" fontId="1" fillId="0" borderId="0" xfId="0" applyFont="1" applyAlignment="1"/>
    <xf numFmtId="0" fontId="7" fillId="0" borderId="0" xfId="3" applyFont="1"/>
    <xf numFmtId="0" fontId="2" fillId="0" borderId="0" xfId="0" applyFont="1" applyAlignment="1"/>
    <xf numFmtId="0" fontId="7" fillId="0" borderId="0" xfId="3" applyFont="1" applyAlignment="1"/>
    <xf numFmtId="0" fontId="7" fillId="0" borderId="0" xfId="3" applyFont="1" applyAlignment="1">
      <alignment horizontal="left"/>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vertical="top"/>
    </xf>
  </cellXfs>
  <cellStyles count="4">
    <cellStyle name="Comma" xfId="1" builtinId="3"/>
    <cellStyle name="Hyperlink" xfId="3" builtinId="8"/>
    <cellStyle name="Normal" xfId="0" builtinId="0"/>
    <cellStyle name="Normal 2" xfId="2" xr:uid="{15E25BC4-FA6B-4F3D-8E6B-695D2EA8EA3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2345"/>
      <color rgb="FFF78D28"/>
      <color rgb="FFEB1C2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2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7.xml"/><Relationship Id="rId1" Type="http://schemas.microsoft.com/office/2011/relationships/chartStyle" Target="style17.xml"/><Relationship Id="rId4" Type="http://schemas.openxmlformats.org/officeDocument/2006/relationships/chartUserShapes" Target="../drawings/drawing29.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7.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35.xml"/><Relationship Id="rId1" Type="http://schemas.openxmlformats.org/officeDocument/2006/relationships/themeOverride" Target="../theme/themeOverride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28.xml.rels><?xml version="1.0" encoding="UTF-8" standalone="yes"?>
<Relationships xmlns="http://schemas.openxmlformats.org/package/2006/relationships"><Relationship Id="rId2" Type="http://schemas.openxmlformats.org/officeDocument/2006/relationships/chartUserShapes" Target="../drawings/drawing42.xml"/><Relationship Id="rId1" Type="http://schemas.openxmlformats.org/officeDocument/2006/relationships/themeOverride" Target="../theme/themeOverride10.xml"/></Relationships>
</file>

<file path=xl/charts/_rels/chart29.xml.rels><?xml version="1.0" encoding="UTF-8" standalone="yes"?>
<Relationships xmlns="http://schemas.openxmlformats.org/package/2006/relationships"><Relationship Id="rId2" Type="http://schemas.openxmlformats.org/officeDocument/2006/relationships/chartUserShapes" Target="../drawings/drawing44.xml"/><Relationship Id="rId1" Type="http://schemas.openxmlformats.org/officeDocument/2006/relationships/themeOverride" Target="../theme/themeOverride1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5.xml"/><Relationship Id="rId1" Type="http://schemas.microsoft.com/office/2011/relationships/chartStyle" Target="style25.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6.xml"/><Relationship Id="rId1" Type="http://schemas.microsoft.com/office/2011/relationships/chartStyle" Target="style26.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7.xml"/><Relationship Id="rId1" Type="http://schemas.microsoft.com/office/2011/relationships/chartStyle" Target="style27.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8.xml"/><Relationship Id="rId1" Type="http://schemas.microsoft.com/office/2011/relationships/chartStyle" Target="style28.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29.xml"/><Relationship Id="rId1" Type="http://schemas.microsoft.com/office/2011/relationships/chartStyle" Target="style29.xml"/><Relationship Id="rId4" Type="http://schemas.openxmlformats.org/officeDocument/2006/relationships/chartUserShapes" Target="../drawings/drawing54.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30.xml"/><Relationship Id="rId1" Type="http://schemas.microsoft.com/office/2011/relationships/chartStyle" Target="style30.xml"/><Relationship Id="rId4" Type="http://schemas.openxmlformats.org/officeDocument/2006/relationships/chartUserShapes" Target="../drawings/drawing56.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31.xml"/><Relationship Id="rId1" Type="http://schemas.microsoft.com/office/2011/relationships/chartStyle" Target="style31.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2.xml"/><Relationship Id="rId1" Type="http://schemas.microsoft.com/office/2011/relationships/chartStyle" Target="style32.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33.xml"/><Relationship Id="rId1" Type="http://schemas.microsoft.com/office/2011/relationships/chartStyle" Target="style33.xml"/><Relationship Id="rId4" Type="http://schemas.openxmlformats.org/officeDocument/2006/relationships/chartUserShapes" Target="../drawings/drawing62.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34.xml"/><Relationship Id="rId1" Type="http://schemas.microsoft.com/office/2011/relationships/chartStyle" Target="style34.xml"/><Relationship Id="rId4" Type="http://schemas.openxmlformats.org/officeDocument/2006/relationships/chartUserShapes" Target="../drawings/drawing64.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35.xml"/><Relationship Id="rId1" Type="http://schemas.microsoft.com/office/2011/relationships/chartStyle" Target="style35.xml"/><Relationship Id="rId4" Type="http://schemas.openxmlformats.org/officeDocument/2006/relationships/chartUserShapes" Target="../drawings/drawing66.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6.xml"/><Relationship Id="rId1" Type="http://schemas.microsoft.com/office/2011/relationships/chartStyle" Target="style36.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37.xml"/><Relationship Id="rId1" Type="http://schemas.microsoft.com/office/2011/relationships/chartStyle" Target="style37.xml"/><Relationship Id="rId4" Type="http://schemas.openxmlformats.org/officeDocument/2006/relationships/chartUserShapes" Target="../drawings/drawing70.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38.xml"/><Relationship Id="rId1" Type="http://schemas.microsoft.com/office/2011/relationships/chartStyle" Target="style38.xml"/><Relationship Id="rId4" Type="http://schemas.openxmlformats.org/officeDocument/2006/relationships/chartUserShapes" Target="../drawings/drawing72.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39.xml"/><Relationship Id="rId1" Type="http://schemas.microsoft.com/office/2011/relationships/chartStyle" Target="style39.xml"/><Relationship Id="rId4" Type="http://schemas.openxmlformats.org/officeDocument/2006/relationships/chartUserShapes" Target="../drawings/drawing74.xml"/></Relationships>
</file>

<file path=xl/charts/_rels/chart45.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40.xml"/><Relationship Id="rId1" Type="http://schemas.microsoft.com/office/2011/relationships/chartStyle" Target="style40.xml"/><Relationship Id="rId4" Type="http://schemas.openxmlformats.org/officeDocument/2006/relationships/chartUserShapes" Target="../drawings/drawing76.xml"/></Relationships>
</file>

<file path=xl/charts/_rels/chart46.xml.rels><?xml version="1.0" encoding="UTF-8" standalone="yes"?>
<Relationships xmlns="http://schemas.openxmlformats.org/package/2006/relationships"><Relationship Id="rId2" Type="http://schemas.openxmlformats.org/officeDocument/2006/relationships/chartUserShapes" Target="../drawings/drawing78.xml"/><Relationship Id="rId1" Type="http://schemas.openxmlformats.org/officeDocument/2006/relationships/themeOverride" Target="../theme/themeOverride21.xml"/></Relationships>
</file>

<file path=xl/charts/_rels/chart47.xml.rels><?xml version="1.0" encoding="UTF-8" standalone="yes"?>
<Relationships xmlns="http://schemas.openxmlformats.org/package/2006/relationships"><Relationship Id="rId2" Type="http://schemas.openxmlformats.org/officeDocument/2006/relationships/chartUserShapes" Target="../drawings/drawing80.xml"/><Relationship Id="rId1" Type="http://schemas.openxmlformats.org/officeDocument/2006/relationships/themeOverride" Target="../theme/themeOverride22.xml"/></Relationships>
</file>

<file path=xl/charts/_rels/chart48.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41.xml"/><Relationship Id="rId1" Type="http://schemas.microsoft.com/office/2011/relationships/chartStyle" Target="style41.xml"/><Relationship Id="rId4" Type="http://schemas.openxmlformats.org/officeDocument/2006/relationships/chartUserShapes" Target="../drawings/drawing82.xml"/></Relationships>
</file>

<file path=xl/charts/_rels/chart49.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42.xml"/><Relationship Id="rId1" Type="http://schemas.microsoft.com/office/2011/relationships/chartStyle" Target="style42.xml"/><Relationship Id="rId4" Type="http://schemas.openxmlformats.org/officeDocument/2006/relationships/chartUserShapes" Target="../drawings/drawing8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43.xml"/><Relationship Id="rId1" Type="http://schemas.microsoft.com/office/2011/relationships/chartStyle" Target="style43.xml"/></Relationships>
</file>

<file path=xl/charts/_rels/chart51.xml.rels><?xml version="1.0" encoding="UTF-8" standalone="yes"?>
<Relationships xmlns="http://schemas.openxmlformats.org/package/2006/relationships"><Relationship Id="rId2" Type="http://schemas.openxmlformats.org/officeDocument/2006/relationships/chartUserShapes" Target="../drawings/drawing88.xml"/><Relationship Id="rId1" Type="http://schemas.openxmlformats.org/officeDocument/2006/relationships/themeOverride" Target="../theme/themeOverride25.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4.xml"/><Relationship Id="rId1" Type="http://schemas.microsoft.com/office/2011/relationships/chartStyle" Target="style44.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5.xml"/><Relationship Id="rId1" Type="http://schemas.microsoft.com/office/2011/relationships/chartStyle" Target="style4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650444736074662E-2"/>
          <c:y val="0.12569437153689123"/>
          <c:w val="0.90307177748614753"/>
          <c:h val="0.68020481814773148"/>
        </c:manualLayout>
      </c:layout>
      <c:barChart>
        <c:barDir val="col"/>
        <c:grouping val="clustered"/>
        <c:varyColors val="0"/>
        <c:ser>
          <c:idx val="0"/>
          <c:order val="0"/>
          <c:tx>
            <c:strRef>
              <c:f>'1.1.A'!$W$2</c:f>
              <c:strCache>
                <c:ptCount val="1"/>
                <c:pt idx="0">
                  <c:v>Median inflation</c:v>
                </c:pt>
              </c:strCache>
            </c:strRef>
          </c:tx>
          <c:spPr>
            <a:solidFill>
              <a:schemeClr val="accent1"/>
            </a:solidFill>
            <a:ln>
              <a:noFill/>
            </a:ln>
            <a:effectLst/>
          </c:spPr>
          <c:invertIfNegative val="0"/>
          <c:cat>
            <c:numRef>
              <c:f>'1.1.A'!$V$3:$V$13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'1.1.A'!$W$3:$W$13</c:f>
              <c:numCache>
                <c:formatCode>General</c:formatCode>
                <c:ptCount val="11"/>
                <c:pt idx="0">
                  <c:v>4.9981499999999999</c:v>
                </c:pt>
                <c:pt idx="1">
                  <c:v>8.7144399999999997</c:v>
                </c:pt>
                <c:pt idx="2">
                  <c:v>3.23319</c:v>
                </c:pt>
                <c:pt idx="3">
                  <c:v>3.5131000000000001</c:v>
                </c:pt>
                <c:pt idx="4">
                  <c:v>4.9088900000000004</c:v>
                </c:pt>
                <c:pt idx="5">
                  <c:v>3.8351600000000001</c:v>
                </c:pt>
                <c:pt idx="6">
                  <c:v>2.6932800000000001</c:v>
                </c:pt>
                <c:pt idx="7">
                  <c:v>2.71624</c:v>
                </c:pt>
                <c:pt idx="8">
                  <c:v>1.7340800000000001</c:v>
                </c:pt>
                <c:pt idx="9">
                  <c:v>2.1787299999999998</c:v>
                </c:pt>
                <c:pt idx="10">
                  <c:v>2.5929199999999999</c:v>
                </c:pt>
              </c:numCache>
            </c:numRef>
          </c:val>
          <c:extLst>
            <c:ext xmlns:c16="http://schemas.microsoft.com/office/drawing/2014/chart" uri="{C3380CC4-5D6E-409C-BE32-E72D297353CC}">
              <c16:uniqueId val="{00000000-2B49-431F-A8A4-8528C2D5609E}"/>
            </c:ext>
          </c:extLst>
        </c:ser>
        <c:dLbls>
          <c:showLegendKey val="0"/>
          <c:showVal val="0"/>
          <c:showCatName val="0"/>
          <c:showSerName val="0"/>
          <c:showPercent val="0"/>
          <c:showBubbleSize val="0"/>
        </c:dLbls>
        <c:gapWidth val="219"/>
        <c:overlap val="-27"/>
        <c:axId val="229510592"/>
        <c:axId val="125104064"/>
      </c:barChart>
      <c:lineChart>
        <c:grouping val="standard"/>
        <c:varyColors val="0"/>
        <c:ser>
          <c:idx val="1"/>
          <c:order val="1"/>
          <c:tx>
            <c:strRef>
              <c:f>'1.1.A'!$X$2</c:f>
              <c:strCache>
                <c:ptCount val="1"/>
                <c:pt idx="0">
                  <c:v>1970-2017 average</c:v>
                </c:pt>
              </c:strCache>
            </c:strRef>
          </c:tx>
          <c:spPr>
            <a:ln w="76200" cap="rnd">
              <a:solidFill>
                <a:srgbClr val="F78D28"/>
              </a:solidFill>
              <a:round/>
            </a:ln>
            <a:effectLst/>
          </c:spPr>
          <c:marker>
            <c:symbol val="none"/>
          </c:marker>
          <c:cat>
            <c:numRef>
              <c:f>'1.1.A'!$V$3:$V$13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'1.1.A'!$X$3:$X$13</c:f>
              <c:numCache>
                <c:formatCode>General</c:formatCode>
                <c:ptCount val="11"/>
                <c:pt idx="0">
                  <c:v>6.560983958333332</c:v>
                </c:pt>
                <c:pt idx="1">
                  <c:v>6.560983958333332</c:v>
                </c:pt>
                <c:pt idx="2">
                  <c:v>6.560983958333332</c:v>
                </c:pt>
                <c:pt idx="3">
                  <c:v>6.560983958333332</c:v>
                </c:pt>
                <c:pt idx="4">
                  <c:v>6.560983958333332</c:v>
                </c:pt>
                <c:pt idx="5">
                  <c:v>6.560983958333332</c:v>
                </c:pt>
                <c:pt idx="6">
                  <c:v>6.560983958333332</c:v>
                </c:pt>
                <c:pt idx="7">
                  <c:v>6.560983958333332</c:v>
                </c:pt>
                <c:pt idx="8">
                  <c:v>6.560983958333332</c:v>
                </c:pt>
                <c:pt idx="9">
                  <c:v>6.560983958333332</c:v>
                </c:pt>
                <c:pt idx="10">
                  <c:v>6.560983958333332</c:v>
                </c:pt>
              </c:numCache>
            </c:numRef>
          </c:val>
          <c:smooth val="0"/>
          <c:extLst>
            <c:ext xmlns:c16="http://schemas.microsoft.com/office/drawing/2014/chart" uri="{C3380CC4-5D6E-409C-BE32-E72D297353CC}">
              <c16:uniqueId val="{00000001-2B49-431F-A8A4-8528C2D5609E}"/>
            </c:ext>
          </c:extLst>
        </c:ser>
        <c:dLbls>
          <c:showLegendKey val="0"/>
          <c:showVal val="0"/>
          <c:showCatName val="0"/>
          <c:showSerName val="0"/>
          <c:showPercent val="0"/>
          <c:showBubbleSize val="0"/>
        </c:dLbls>
        <c:marker val="1"/>
        <c:smooth val="0"/>
        <c:axId val="229510592"/>
        <c:axId val="125104064"/>
      </c:lineChart>
      <c:catAx>
        <c:axId val="2295105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104064"/>
        <c:crosses val="autoZero"/>
        <c:auto val="1"/>
        <c:lblAlgn val="ctr"/>
        <c:lblOffset val="100"/>
        <c:noMultiLvlLbl val="0"/>
      </c:catAx>
      <c:valAx>
        <c:axId val="12510406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9510592"/>
        <c:crosses val="autoZero"/>
        <c:crossBetween val="between"/>
      </c:valAx>
      <c:spPr>
        <a:noFill/>
        <a:ln>
          <a:noFill/>
        </a:ln>
        <a:effectLst/>
      </c:spPr>
    </c:plotArea>
    <c:legend>
      <c:legendPos val="t"/>
      <c:layout>
        <c:manualLayout>
          <c:xMode val="edge"/>
          <c:yMode val="edge"/>
          <c:x val="0.51803019277762696"/>
          <c:y val="0"/>
          <c:w val="0.48059049687754546"/>
          <c:h val="0.1914674832312627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Correlation coefficient</a:t>
            </a:r>
          </a:p>
        </c:rich>
      </c:tx>
      <c:layout>
        <c:manualLayout>
          <c:xMode val="edge"/>
          <c:yMode val="edge"/>
          <c:x val="1.8678915135607907E-3"/>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8208661417322837E-2"/>
          <c:y val="0.16712962962962963"/>
          <c:w val="0.87568022747156604"/>
          <c:h val="0.66360434273520774"/>
        </c:manualLayout>
      </c:layout>
      <c:barChart>
        <c:barDir val="col"/>
        <c:grouping val="clustered"/>
        <c:varyColors val="0"/>
        <c:ser>
          <c:idx val="0"/>
          <c:order val="0"/>
          <c:tx>
            <c:strRef>
              <c:f>'1.2.B'!$V$3</c:f>
              <c:strCache>
                <c:ptCount val="1"/>
                <c:pt idx="0">
                  <c:v>Trade openness &gt; 50 percent of GDP</c:v>
                </c:pt>
              </c:strCache>
            </c:strRef>
          </c:tx>
          <c:spPr>
            <a:solidFill>
              <a:srgbClr val="002345"/>
            </a:solidFill>
            <a:ln>
              <a:noFill/>
            </a:ln>
            <a:effectLst/>
          </c:spPr>
          <c:invertIfNegative val="0"/>
          <c:cat>
            <c:strRef>
              <c:f>'1.2.B'!$W$2:$Y$2</c:f>
              <c:strCache>
                <c:ptCount val="3"/>
                <c:pt idx="0">
                  <c:v>CPI and PPI</c:v>
                </c:pt>
                <c:pt idx="1">
                  <c:v>CPI  and 
GDP deflator</c:v>
                </c:pt>
                <c:pt idx="2">
                  <c:v>PPI and 
GDP deflator</c:v>
                </c:pt>
              </c:strCache>
            </c:strRef>
          </c:cat>
          <c:val>
            <c:numRef>
              <c:f>'1.2.B'!$W$3:$Y$3</c:f>
              <c:numCache>
                <c:formatCode>0.00</c:formatCode>
                <c:ptCount val="3"/>
                <c:pt idx="0">
                  <c:v>0.62224940000000006</c:v>
                </c:pt>
                <c:pt idx="1">
                  <c:v>0.41723149999999998</c:v>
                </c:pt>
                <c:pt idx="2">
                  <c:v>0.48822634999999998</c:v>
                </c:pt>
              </c:numCache>
            </c:numRef>
          </c:val>
          <c:extLst>
            <c:ext xmlns:c16="http://schemas.microsoft.com/office/drawing/2014/chart" uri="{C3380CC4-5D6E-409C-BE32-E72D297353CC}">
              <c16:uniqueId val="{00000000-81DF-425E-B7FB-CFEA490A3B68}"/>
            </c:ext>
          </c:extLst>
        </c:ser>
        <c:ser>
          <c:idx val="1"/>
          <c:order val="1"/>
          <c:tx>
            <c:strRef>
              <c:f>'1.2.B'!$V$4</c:f>
              <c:strCache>
                <c:ptCount val="1"/>
                <c:pt idx="0">
                  <c:v>Trade openness ≤ 50 percent of GDP</c:v>
                </c:pt>
              </c:strCache>
            </c:strRef>
          </c:tx>
          <c:spPr>
            <a:solidFill>
              <a:srgbClr val="EB1C2D"/>
            </a:solidFill>
            <a:ln>
              <a:noFill/>
            </a:ln>
            <a:effectLst/>
          </c:spPr>
          <c:invertIfNegative val="0"/>
          <c:cat>
            <c:strRef>
              <c:f>'1.2.B'!$W$2:$Y$2</c:f>
              <c:strCache>
                <c:ptCount val="3"/>
                <c:pt idx="0">
                  <c:v>CPI and PPI</c:v>
                </c:pt>
                <c:pt idx="1">
                  <c:v>CPI  and 
GDP deflator</c:v>
                </c:pt>
                <c:pt idx="2">
                  <c:v>PPI and 
GDP deflator</c:v>
                </c:pt>
              </c:strCache>
            </c:strRef>
          </c:cat>
          <c:val>
            <c:numRef>
              <c:f>'1.2.B'!$W$4:$Y$4</c:f>
              <c:numCache>
                <c:formatCode>0.00</c:formatCode>
                <c:ptCount val="3"/>
                <c:pt idx="0">
                  <c:v>0.94976959999999999</c:v>
                </c:pt>
                <c:pt idx="1">
                  <c:v>0.2700649</c:v>
                </c:pt>
                <c:pt idx="2">
                  <c:v>0.28118300000000002</c:v>
                </c:pt>
              </c:numCache>
            </c:numRef>
          </c:val>
          <c:extLst>
            <c:ext xmlns:c16="http://schemas.microsoft.com/office/drawing/2014/chart" uri="{C3380CC4-5D6E-409C-BE32-E72D297353CC}">
              <c16:uniqueId val="{00000001-81DF-425E-B7FB-CFEA490A3B68}"/>
            </c:ext>
          </c:extLst>
        </c:ser>
        <c:dLbls>
          <c:showLegendKey val="0"/>
          <c:showVal val="0"/>
          <c:showCatName val="0"/>
          <c:showSerName val="0"/>
          <c:showPercent val="0"/>
          <c:showBubbleSize val="0"/>
        </c:dLbls>
        <c:gapWidth val="219"/>
        <c:overlap val="-27"/>
        <c:axId val="629215487"/>
        <c:axId val="459121919"/>
      </c:barChart>
      <c:catAx>
        <c:axId val="62921548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9121919"/>
        <c:crosses val="autoZero"/>
        <c:auto val="1"/>
        <c:lblAlgn val="ctr"/>
        <c:lblOffset val="100"/>
        <c:noMultiLvlLbl val="0"/>
      </c:catAx>
      <c:valAx>
        <c:axId val="459121919"/>
        <c:scaling>
          <c:orientation val="minMax"/>
          <c:max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9215487"/>
        <c:crosses val="autoZero"/>
        <c:crossBetween val="between"/>
      </c:valAx>
      <c:spPr>
        <a:noFill/>
        <a:ln>
          <a:noFill/>
        </a:ln>
        <a:effectLst/>
      </c:spPr>
    </c:plotArea>
    <c:legend>
      <c:legendPos val="b"/>
      <c:layout>
        <c:manualLayout>
          <c:xMode val="edge"/>
          <c:yMode val="edge"/>
          <c:x val="9.8958867003486412E-2"/>
          <c:y val="7.4307742782152214E-2"/>
          <c:w val="0.90104113299651356"/>
          <c:h val="0.127695482554393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133639545056864E-2"/>
          <c:y val="0.1430877806940799"/>
          <c:w val="0.89808234908136486"/>
          <c:h val="0.72935914260717405"/>
        </c:manualLayout>
      </c:layout>
      <c:barChart>
        <c:barDir val="col"/>
        <c:grouping val="clustered"/>
        <c:varyColors val="0"/>
        <c:ser>
          <c:idx val="0"/>
          <c:order val="0"/>
          <c:tx>
            <c:strRef>
              <c:f>'1.3.A'!$V$2</c:f>
              <c:strCache>
                <c:ptCount val="1"/>
                <c:pt idx="0">
                  <c:v> Inflation volatility</c:v>
                </c:pt>
              </c:strCache>
            </c:strRef>
          </c:tx>
          <c:spPr>
            <a:solidFill>
              <a:schemeClr val="accent1"/>
            </a:solidFill>
            <a:ln>
              <a:noFill/>
            </a:ln>
            <a:effectLst/>
          </c:spPr>
          <c:invertIfNegative val="0"/>
          <c:cat>
            <c:strRef>
              <c:f>'1.3.A'!$U$3:$U$4</c:f>
              <c:strCache>
                <c:ptCount val="2"/>
                <c:pt idx="0">
                  <c:v>Low inflation level</c:v>
                </c:pt>
                <c:pt idx="1">
                  <c:v>High inflation level</c:v>
                </c:pt>
              </c:strCache>
            </c:strRef>
          </c:cat>
          <c:val>
            <c:numRef>
              <c:f>'1.3.A'!$V$3:$V$4</c:f>
              <c:numCache>
                <c:formatCode>General</c:formatCode>
                <c:ptCount val="2"/>
                <c:pt idx="0">
                  <c:v>3.8526899999999999</c:v>
                </c:pt>
                <c:pt idx="1">
                  <c:v>163.57300000000001</c:v>
                </c:pt>
              </c:numCache>
            </c:numRef>
          </c:val>
          <c:extLst>
            <c:ext xmlns:c16="http://schemas.microsoft.com/office/drawing/2014/chart" uri="{C3380CC4-5D6E-409C-BE32-E72D297353CC}">
              <c16:uniqueId val="{00000000-B7CE-4B5E-BFF0-13A7FFB2DC02}"/>
            </c:ext>
          </c:extLst>
        </c:ser>
        <c:dLbls>
          <c:showLegendKey val="0"/>
          <c:showVal val="0"/>
          <c:showCatName val="0"/>
          <c:showSerName val="0"/>
          <c:showPercent val="0"/>
          <c:showBubbleSize val="0"/>
        </c:dLbls>
        <c:gapWidth val="219"/>
        <c:overlap val="-27"/>
        <c:axId val="933965599"/>
        <c:axId val="934513663"/>
      </c:barChart>
      <c:catAx>
        <c:axId val="933965599"/>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lgn="ctr">
              <a:defRPr lang="en-US"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34513663"/>
        <c:crosses val="autoZero"/>
        <c:auto val="1"/>
        <c:lblAlgn val="ctr"/>
        <c:lblOffset val="100"/>
        <c:noMultiLvlLbl val="0"/>
      </c:catAx>
      <c:valAx>
        <c:axId val="934513663"/>
        <c:scaling>
          <c:orientation val="minMax"/>
          <c:max val="10"/>
          <c:min val="3"/>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33965599"/>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605916447944013E-2"/>
          <c:y val="0.1430877806940799"/>
          <c:w val="0.90618420093321672"/>
          <c:h val="0.72108080239970007"/>
        </c:manualLayout>
      </c:layout>
      <c:barChart>
        <c:barDir val="col"/>
        <c:grouping val="clustered"/>
        <c:varyColors val="0"/>
        <c:ser>
          <c:idx val="0"/>
          <c:order val="0"/>
          <c:tx>
            <c:strRef>
              <c:f>'1.3.B'!$V$2</c:f>
              <c:strCache>
                <c:ptCount val="1"/>
                <c:pt idx="0">
                  <c:v>GDP growth volatility</c:v>
                </c:pt>
              </c:strCache>
            </c:strRef>
          </c:tx>
          <c:spPr>
            <a:solidFill>
              <a:schemeClr val="accent1"/>
            </a:solidFill>
            <a:ln>
              <a:noFill/>
            </a:ln>
            <a:effectLst/>
          </c:spPr>
          <c:invertIfNegative val="0"/>
          <c:cat>
            <c:strRef>
              <c:f>'1.3.B'!$U$3:$U$4</c:f>
              <c:strCache>
                <c:ptCount val="2"/>
                <c:pt idx="0">
                  <c:v>Low inflation volatility</c:v>
                </c:pt>
                <c:pt idx="1">
                  <c:v>High inflation volatility</c:v>
                </c:pt>
              </c:strCache>
            </c:strRef>
          </c:cat>
          <c:val>
            <c:numRef>
              <c:f>'1.3.B'!$V$3:$V$4</c:f>
              <c:numCache>
                <c:formatCode>General</c:formatCode>
                <c:ptCount val="2"/>
                <c:pt idx="0">
                  <c:v>5.19224</c:v>
                </c:pt>
                <c:pt idx="1">
                  <c:v>5.9846599999999999</c:v>
                </c:pt>
              </c:numCache>
            </c:numRef>
          </c:val>
          <c:extLst>
            <c:ext xmlns:c16="http://schemas.microsoft.com/office/drawing/2014/chart" uri="{C3380CC4-5D6E-409C-BE32-E72D297353CC}">
              <c16:uniqueId val="{00000000-CC69-4F30-82B9-18F81D2383E8}"/>
            </c:ext>
          </c:extLst>
        </c:ser>
        <c:dLbls>
          <c:showLegendKey val="0"/>
          <c:showVal val="0"/>
          <c:showCatName val="0"/>
          <c:showSerName val="0"/>
          <c:showPercent val="0"/>
          <c:showBubbleSize val="0"/>
        </c:dLbls>
        <c:gapWidth val="219"/>
        <c:overlap val="-27"/>
        <c:axId val="933965599"/>
        <c:axId val="934513663"/>
      </c:barChart>
      <c:catAx>
        <c:axId val="933965599"/>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lgn="ctr">
              <a:defRPr lang="en-US"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34513663"/>
        <c:crosses val="autoZero"/>
        <c:auto val="1"/>
        <c:lblAlgn val="ctr"/>
        <c:lblOffset val="100"/>
        <c:noMultiLvlLbl val="0"/>
      </c:catAx>
      <c:valAx>
        <c:axId val="934513663"/>
        <c:scaling>
          <c:orientation val="minMax"/>
          <c:max val="6"/>
          <c:min val="3"/>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33965599"/>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020815106445026E-2"/>
          <c:y val="0.11881452318460192"/>
          <c:w val="0.90770140711577718"/>
          <c:h val="0.76717949839603394"/>
        </c:manualLayout>
      </c:layout>
      <c:barChart>
        <c:barDir val="col"/>
        <c:grouping val="clustered"/>
        <c:varyColors val="0"/>
        <c:ser>
          <c:idx val="0"/>
          <c:order val="0"/>
          <c:tx>
            <c:strRef>
              <c:f>'1.3.C'!$U$3</c:f>
              <c:strCache>
                <c:ptCount val="1"/>
                <c:pt idx="0">
                  <c:v>Low</c:v>
                </c:pt>
              </c:strCache>
            </c:strRef>
          </c:tx>
          <c:spPr>
            <a:solidFill>
              <a:schemeClr val="accent1"/>
            </a:solidFill>
            <a:ln>
              <a:noFill/>
            </a:ln>
            <a:effectLst/>
          </c:spPr>
          <c:invertIfNegative val="0"/>
          <c:cat>
            <c:strRef>
              <c:f>'1.3.C'!$V$2:$W$2</c:f>
              <c:strCache>
                <c:ptCount val="2"/>
                <c:pt idx="0">
                  <c:v>Inflation level</c:v>
                </c:pt>
                <c:pt idx="1">
                  <c:v>Inflation volatility</c:v>
                </c:pt>
              </c:strCache>
            </c:strRef>
          </c:cat>
          <c:val>
            <c:numRef>
              <c:f>'1.3.C'!$V$3:$W$3</c:f>
              <c:numCache>
                <c:formatCode>General</c:formatCode>
                <c:ptCount val="2"/>
                <c:pt idx="0">
                  <c:v>3.8371</c:v>
                </c:pt>
                <c:pt idx="1">
                  <c:v>4.4894400000000001</c:v>
                </c:pt>
              </c:numCache>
            </c:numRef>
          </c:val>
          <c:extLst>
            <c:ext xmlns:c16="http://schemas.microsoft.com/office/drawing/2014/chart" uri="{C3380CC4-5D6E-409C-BE32-E72D297353CC}">
              <c16:uniqueId val="{00000000-28FE-4A45-AA5C-883944715D80}"/>
            </c:ext>
          </c:extLst>
        </c:ser>
        <c:dLbls>
          <c:showLegendKey val="0"/>
          <c:showVal val="0"/>
          <c:showCatName val="0"/>
          <c:showSerName val="0"/>
          <c:showPercent val="0"/>
          <c:showBubbleSize val="0"/>
        </c:dLbls>
        <c:gapWidth val="219"/>
        <c:overlap val="-27"/>
        <c:axId val="1298307711"/>
        <c:axId val="1259870719"/>
      </c:barChart>
      <c:lineChart>
        <c:grouping val="standard"/>
        <c:varyColors val="0"/>
        <c:ser>
          <c:idx val="1"/>
          <c:order val="1"/>
          <c:tx>
            <c:strRef>
              <c:f>'1.3.C'!$U$4</c:f>
              <c:strCache>
                <c:ptCount val="1"/>
                <c:pt idx="0">
                  <c:v>High</c:v>
                </c:pt>
              </c:strCache>
            </c:strRef>
          </c:tx>
          <c:spPr>
            <a:ln w="28575" cap="rnd">
              <a:noFill/>
              <a:round/>
            </a:ln>
            <a:effectLst/>
          </c:spPr>
          <c:marker>
            <c:symbol val="dash"/>
            <c:size val="55"/>
            <c:spPr>
              <a:solidFill>
                <a:srgbClr val="F78D28"/>
              </a:solidFill>
              <a:ln w="9525">
                <a:noFill/>
              </a:ln>
              <a:effectLst/>
            </c:spPr>
          </c:marker>
          <c:cat>
            <c:strRef>
              <c:f>'1.3.C'!$V$2:$W$2</c:f>
              <c:strCache>
                <c:ptCount val="2"/>
                <c:pt idx="0">
                  <c:v>Inflation level</c:v>
                </c:pt>
                <c:pt idx="1">
                  <c:v>Inflation volatility</c:v>
                </c:pt>
              </c:strCache>
            </c:strRef>
          </c:cat>
          <c:val>
            <c:numRef>
              <c:f>'1.3.C'!$V$4:$W$4</c:f>
              <c:numCache>
                <c:formatCode>General</c:formatCode>
                <c:ptCount val="2"/>
                <c:pt idx="0">
                  <c:v>3.4366699999999999</c:v>
                </c:pt>
                <c:pt idx="1">
                  <c:v>4.0698999999999996</c:v>
                </c:pt>
              </c:numCache>
            </c:numRef>
          </c:val>
          <c:smooth val="0"/>
          <c:extLst>
            <c:ext xmlns:c16="http://schemas.microsoft.com/office/drawing/2014/chart" uri="{C3380CC4-5D6E-409C-BE32-E72D297353CC}">
              <c16:uniqueId val="{00000001-28FE-4A45-AA5C-883944715D80}"/>
            </c:ext>
          </c:extLst>
        </c:ser>
        <c:dLbls>
          <c:showLegendKey val="0"/>
          <c:showVal val="0"/>
          <c:showCatName val="0"/>
          <c:showSerName val="0"/>
          <c:showPercent val="0"/>
          <c:showBubbleSize val="0"/>
        </c:dLbls>
        <c:marker val="1"/>
        <c:smooth val="0"/>
        <c:axId val="1298307711"/>
        <c:axId val="1259870719"/>
      </c:lineChart>
      <c:catAx>
        <c:axId val="1298307711"/>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9870719"/>
        <c:crosses val="autoZero"/>
        <c:auto val="1"/>
        <c:lblAlgn val="ctr"/>
        <c:lblOffset val="100"/>
        <c:noMultiLvlLbl val="0"/>
      </c:catAx>
      <c:valAx>
        <c:axId val="1259870719"/>
        <c:scaling>
          <c:orientation val="minMax"/>
          <c:max val="5"/>
          <c:min val="2"/>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8307711"/>
        <c:crosses val="autoZero"/>
        <c:crossBetween val="between"/>
        <c:majorUnit val="1"/>
      </c:valAx>
      <c:spPr>
        <a:noFill/>
        <a:ln>
          <a:noFill/>
        </a:ln>
        <a:effectLst/>
      </c:spPr>
    </c:plotArea>
    <c:legend>
      <c:legendPos val="t"/>
      <c:layout>
        <c:manualLayout>
          <c:xMode val="edge"/>
          <c:yMode val="edge"/>
          <c:x val="0.49660226776051386"/>
          <c:y val="0"/>
          <c:w val="0.5033041909883984"/>
          <c:h val="0.1246016331291921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59885481564588E-2"/>
          <c:y val="0.11881452318460192"/>
          <c:w val="0.89266235573458452"/>
          <c:h val="0.75378689387477538"/>
        </c:manualLayout>
      </c:layout>
      <c:barChart>
        <c:barDir val="col"/>
        <c:grouping val="clustered"/>
        <c:varyColors val="0"/>
        <c:ser>
          <c:idx val="0"/>
          <c:order val="0"/>
          <c:tx>
            <c:strRef>
              <c:f>'1.3.D'!$U$3</c:f>
              <c:strCache>
                <c:ptCount val="1"/>
                <c:pt idx="0">
                  <c:v>Low inflation volatility</c:v>
                </c:pt>
              </c:strCache>
            </c:strRef>
          </c:tx>
          <c:spPr>
            <a:solidFill>
              <a:schemeClr val="accent1"/>
            </a:solidFill>
            <a:ln>
              <a:noFill/>
            </a:ln>
            <a:effectLst/>
          </c:spPr>
          <c:invertIfNegative val="0"/>
          <c:cat>
            <c:strRef>
              <c:f>'1.3.D'!$V$2:$W$2</c:f>
              <c:strCache>
                <c:ptCount val="2"/>
                <c:pt idx="0">
                  <c:v> Savings</c:v>
                </c:pt>
                <c:pt idx="1">
                  <c:v>Investment</c:v>
                </c:pt>
              </c:strCache>
            </c:strRef>
          </c:cat>
          <c:val>
            <c:numRef>
              <c:f>'1.3.D'!$V$3:$W$3</c:f>
              <c:numCache>
                <c:formatCode>General</c:formatCode>
                <c:ptCount val="2"/>
                <c:pt idx="0">
                  <c:v>25.405771000000001</c:v>
                </c:pt>
                <c:pt idx="1">
                  <c:v>24.9419</c:v>
                </c:pt>
              </c:numCache>
            </c:numRef>
          </c:val>
          <c:extLst>
            <c:ext xmlns:c16="http://schemas.microsoft.com/office/drawing/2014/chart" uri="{C3380CC4-5D6E-409C-BE32-E72D297353CC}">
              <c16:uniqueId val="{00000000-95AE-418B-B922-EC0AF5314247}"/>
            </c:ext>
          </c:extLst>
        </c:ser>
        <c:dLbls>
          <c:showLegendKey val="0"/>
          <c:showVal val="0"/>
          <c:showCatName val="0"/>
          <c:showSerName val="0"/>
          <c:showPercent val="0"/>
          <c:showBubbleSize val="0"/>
        </c:dLbls>
        <c:gapWidth val="219"/>
        <c:overlap val="-27"/>
        <c:axId val="1298307711"/>
        <c:axId val="1259870719"/>
      </c:barChart>
      <c:lineChart>
        <c:grouping val="standard"/>
        <c:varyColors val="0"/>
        <c:ser>
          <c:idx val="1"/>
          <c:order val="1"/>
          <c:tx>
            <c:strRef>
              <c:f>'1.3.D'!$U$4</c:f>
              <c:strCache>
                <c:ptCount val="1"/>
                <c:pt idx="0">
                  <c:v>High inflation volatility</c:v>
                </c:pt>
              </c:strCache>
            </c:strRef>
          </c:tx>
          <c:spPr>
            <a:ln w="28575" cap="rnd">
              <a:noFill/>
              <a:round/>
            </a:ln>
            <a:effectLst/>
          </c:spPr>
          <c:marker>
            <c:symbol val="dash"/>
            <c:size val="55"/>
            <c:spPr>
              <a:solidFill>
                <a:srgbClr val="F78D28"/>
              </a:solidFill>
              <a:ln w="9525">
                <a:noFill/>
              </a:ln>
              <a:effectLst/>
            </c:spPr>
          </c:marker>
          <c:cat>
            <c:strRef>
              <c:f>'1.3.D'!$V$2:$W$2</c:f>
              <c:strCache>
                <c:ptCount val="2"/>
                <c:pt idx="0">
                  <c:v> Savings</c:v>
                </c:pt>
                <c:pt idx="1">
                  <c:v>Investment</c:v>
                </c:pt>
              </c:strCache>
            </c:strRef>
          </c:cat>
          <c:val>
            <c:numRef>
              <c:f>'1.3.D'!$V$4:$W$4</c:f>
              <c:numCache>
                <c:formatCode>General</c:formatCode>
                <c:ptCount val="2"/>
                <c:pt idx="0">
                  <c:v>16.018082</c:v>
                </c:pt>
                <c:pt idx="1">
                  <c:v>21.883800000000001</c:v>
                </c:pt>
              </c:numCache>
            </c:numRef>
          </c:val>
          <c:smooth val="0"/>
          <c:extLst>
            <c:ext xmlns:c16="http://schemas.microsoft.com/office/drawing/2014/chart" uri="{C3380CC4-5D6E-409C-BE32-E72D297353CC}">
              <c16:uniqueId val="{00000001-95AE-418B-B922-EC0AF5314247}"/>
            </c:ext>
          </c:extLst>
        </c:ser>
        <c:dLbls>
          <c:showLegendKey val="0"/>
          <c:showVal val="0"/>
          <c:showCatName val="0"/>
          <c:showSerName val="0"/>
          <c:showPercent val="0"/>
          <c:showBubbleSize val="0"/>
        </c:dLbls>
        <c:marker val="1"/>
        <c:smooth val="0"/>
        <c:axId val="1298307711"/>
        <c:axId val="1259870719"/>
      </c:lineChart>
      <c:catAx>
        <c:axId val="1298307711"/>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9870719"/>
        <c:crosses val="autoZero"/>
        <c:auto val="1"/>
        <c:lblAlgn val="ctr"/>
        <c:lblOffset val="100"/>
        <c:noMultiLvlLbl val="0"/>
      </c:catAx>
      <c:valAx>
        <c:axId val="125987071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8307711"/>
        <c:crosses val="autoZero"/>
        <c:crossBetween val="between"/>
      </c:valAx>
      <c:spPr>
        <a:noFill/>
        <a:ln>
          <a:noFill/>
        </a:ln>
        <a:effectLst/>
      </c:spPr>
    </c:plotArea>
    <c:legend>
      <c:legendPos val="t"/>
      <c:layout>
        <c:manualLayout>
          <c:xMode val="edge"/>
          <c:yMode val="edge"/>
          <c:x val="0.32370461504811893"/>
          <c:y val="0"/>
          <c:w val="0.67620177165354334"/>
          <c:h val="0.1746016331291921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9157379990283248E-2"/>
          <c:y val="0.12655147273257508"/>
          <c:w val="0.86710938567269846"/>
          <c:h val="0.67391591676040496"/>
        </c:manualLayout>
      </c:layout>
      <c:lineChart>
        <c:grouping val="standard"/>
        <c:varyColors val="0"/>
        <c:ser>
          <c:idx val="0"/>
          <c:order val="0"/>
          <c:tx>
            <c:strRef>
              <c:f>'1.4.A'!$W$2</c:f>
              <c:strCache>
                <c:ptCount val="1"/>
                <c:pt idx="0">
                  <c:v>Average</c:v>
                </c:pt>
              </c:strCache>
            </c:strRef>
          </c:tx>
          <c:spPr>
            <a:ln w="76200" cap="rnd">
              <a:solidFill>
                <a:srgbClr val="002345"/>
              </a:solidFill>
              <a:round/>
            </a:ln>
            <a:effectLst/>
          </c:spPr>
          <c:marker>
            <c:symbol val="none"/>
          </c:marker>
          <c:cat>
            <c:numRef>
              <c:f>'1.4.A'!$U$3:$U$50</c:f>
              <c:numCache>
                <c:formatCode>General</c:formatCode>
                <c:ptCount val="48"/>
                <c:pt idx="0">
                  <c:v>1970</c:v>
                </c:pt>
                <c:pt idx="3">
                  <c:v>1973</c:v>
                </c:pt>
                <c:pt idx="7">
                  <c:v>1977</c:v>
                </c:pt>
                <c:pt idx="11">
                  <c:v>1981</c:v>
                </c:pt>
                <c:pt idx="15">
                  <c:v>1985</c:v>
                </c:pt>
                <c:pt idx="19">
                  <c:v>1989</c:v>
                </c:pt>
                <c:pt idx="23">
                  <c:v>1993</c:v>
                </c:pt>
                <c:pt idx="27">
                  <c:v>1997</c:v>
                </c:pt>
                <c:pt idx="31">
                  <c:v>2001</c:v>
                </c:pt>
                <c:pt idx="35">
                  <c:v>2005</c:v>
                </c:pt>
                <c:pt idx="39">
                  <c:v>2009</c:v>
                </c:pt>
                <c:pt idx="43">
                  <c:v>2013</c:v>
                </c:pt>
                <c:pt idx="47">
                  <c:v>2017</c:v>
                </c:pt>
              </c:numCache>
            </c:numRef>
          </c:cat>
          <c:val>
            <c:numRef>
              <c:f>'1.4.A'!$W$3:$W$50</c:f>
              <c:numCache>
                <c:formatCode>General</c:formatCode>
                <c:ptCount val="48"/>
                <c:pt idx="0">
                  <c:v>6.0907900000000001</c:v>
                </c:pt>
                <c:pt idx="1">
                  <c:v>6.3102200000000002</c:v>
                </c:pt>
                <c:pt idx="2">
                  <c:v>7.6484300000000003</c:v>
                </c:pt>
                <c:pt idx="3">
                  <c:v>12.395099999999999</c:v>
                </c:pt>
                <c:pt idx="4">
                  <c:v>18.417200000000001</c:v>
                </c:pt>
                <c:pt idx="5">
                  <c:v>14.9451</c:v>
                </c:pt>
                <c:pt idx="6">
                  <c:v>11.853400000000001</c:v>
                </c:pt>
                <c:pt idx="7">
                  <c:v>13.682499999999999</c:v>
                </c:pt>
                <c:pt idx="8">
                  <c:v>12.0907</c:v>
                </c:pt>
                <c:pt idx="9">
                  <c:v>13.9946</c:v>
                </c:pt>
                <c:pt idx="10">
                  <c:v>17.324999999999999</c:v>
                </c:pt>
                <c:pt idx="11">
                  <c:v>15.058999999999999</c:v>
                </c:pt>
                <c:pt idx="12">
                  <c:v>14.0259</c:v>
                </c:pt>
                <c:pt idx="13">
                  <c:v>13.4939</c:v>
                </c:pt>
                <c:pt idx="14">
                  <c:v>13.170999999999999</c:v>
                </c:pt>
                <c:pt idx="15">
                  <c:v>12.99</c:v>
                </c:pt>
                <c:pt idx="16">
                  <c:v>12.207100000000001</c:v>
                </c:pt>
                <c:pt idx="17">
                  <c:v>12.2517</c:v>
                </c:pt>
                <c:pt idx="18">
                  <c:v>13.799899999999999</c:v>
                </c:pt>
                <c:pt idx="19">
                  <c:v>14.1663</c:v>
                </c:pt>
                <c:pt idx="20">
                  <c:v>15.7195</c:v>
                </c:pt>
                <c:pt idx="21">
                  <c:v>17.109300000000001</c:v>
                </c:pt>
                <c:pt idx="22">
                  <c:v>15.0175</c:v>
                </c:pt>
                <c:pt idx="23">
                  <c:v>13.756500000000001</c:v>
                </c:pt>
                <c:pt idx="24">
                  <c:v>16.2288</c:v>
                </c:pt>
                <c:pt idx="25">
                  <c:v>15.1972</c:v>
                </c:pt>
                <c:pt idx="26">
                  <c:v>11.6286</c:v>
                </c:pt>
                <c:pt idx="27">
                  <c:v>9.4071899999999999</c:v>
                </c:pt>
                <c:pt idx="28">
                  <c:v>8.8872499999999999</c:v>
                </c:pt>
                <c:pt idx="29">
                  <c:v>7.6614699999999996</c:v>
                </c:pt>
                <c:pt idx="30">
                  <c:v>7.2739000000000003</c:v>
                </c:pt>
                <c:pt idx="31">
                  <c:v>6.8736300000000004</c:v>
                </c:pt>
                <c:pt idx="32">
                  <c:v>6.8199399999999999</c:v>
                </c:pt>
                <c:pt idx="33">
                  <c:v>6.9943799999999996</c:v>
                </c:pt>
                <c:pt idx="34">
                  <c:v>6.0946400000000001</c:v>
                </c:pt>
                <c:pt idx="35">
                  <c:v>6.49268</c:v>
                </c:pt>
                <c:pt idx="36">
                  <c:v>6.2861799999999999</c:v>
                </c:pt>
                <c:pt idx="37">
                  <c:v>6.09788</c:v>
                </c:pt>
                <c:pt idx="38">
                  <c:v>10.2744</c:v>
                </c:pt>
                <c:pt idx="39">
                  <c:v>4.4245999999999999</c:v>
                </c:pt>
                <c:pt idx="40">
                  <c:v>4.6478000000000002</c:v>
                </c:pt>
                <c:pt idx="41">
                  <c:v>6.6300999999999997</c:v>
                </c:pt>
                <c:pt idx="42">
                  <c:v>5.9222700000000001</c:v>
                </c:pt>
                <c:pt idx="43">
                  <c:v>4.7669300000000003</c:v>
                </c:pt>
                <c:pt idx="44">
                  <c:v>4.5003399999999996</c:v>
                </c:pt>
                <c:pt idx="45">
                  <c:v>4.3750099999999996</c:v>
                </c:pt>
                <c:pt idx="46">
                  <c:v>4.7377500000000001</c:v>
                </c:pt>
                <c:pt idx="47">
                  <c:v>3.8983699999999999</c:v>
                </c:pt>
              </c:numCache>
            </c:numRef>
          </c:val>
          <c:smooth val="0"/>
          <c:extLst>
            <c:ext xmlns:c16="http://schemas.microsoft.com/office/drawing/2014/chart" uri="{C3380CC4-5D6E-409C-BE32-E72D297353CC}">
              <c16:uniqueId val="{00000000-9322-440A-8211-0EEFC5FBA18B}"/>
            </c:ext>
          </c:extLst>
        </c:ser>
        <c:ser>
          <c:idx val="1"/>
          <c:order val="1"/>
          <c:tx>
            <c:strRef>
              <c:f>'1.4.A'!$X$2</c:f>
              <c:strCache>
                <c:ptCount val="1"/>
                <c:pt idx="0">
                  <c:v>Median</c:v>
                </c:pt>
              </c:strCache>
            </c:strRef>
          </c:tx>
          <c:spPr>
            <a:ln w="76200" cap="rnd">
              <a:solidFill>
                <a:srgbClr val="EB1C2D"/>
              </a:solidFill>
              <a:round/>
            </a:ln>
            <a:effectLst/>
          </c:spPr>
          <c:marker>
            <c:symbol val="none"/>
          </c:marker>
          <c:cat>
            <c:numRef>
              <c:f>'1.4.A'!$U$3:$U$50</c:f>
              <c:numCache>
                <c:formatCode>General</c:formatCode>
                <c:ptCount val="48"/>
                <c:pt idx="0">
                  <c:v>1970</c:v>
                </c:pt>
                <c:pt idx="3">
                  <c:v>1973</c:v>
                </c:pt>
                <c:pt idx="7">
                  <c:v>1977</c:v>
                </c:pt>
                <c:pt idx="11">
                  <c:v>1981</c:v>
                </c:pt>
                <c:pt idx="15">
                  <c:v>1985</c:v>
                </c:pt>
                <c:pt idx="19">
                  <c:v>1989</c:v>
                </c:pt>
                <c:pt idx="23">
                  <c:v>1993</c:v>
                </c:pt>
                <c:pt idx="27">
                  <c:v>1997</c:v>
                </c:pt>
                <c:pt idx="31">
                  <c:v>2001</c:v>
                </c:pt>
                <c:pt idx="35">
                  <c:v>2005</c:v>
                </c:pt>
                <c:pt idx="39">
                  <c:v>2009</c:v>
                </c:pt>
                <c:pt idx="43">
                  <c:v>2013</c:v>
                </c:pt>
                <c:pt idx="47">
                  <c:v>2017</c:v>
                </c:pt>
              </c:numCache>
            </c:numRef>
          </c:cat>
          <c:val>
            <c:numRef>
              <c:f>'1.4.A'!$X$3:$X$50</c:f>
              <c:numCache>
                <c:formatCode>General</c:formatCode>
                <c:ptCount val="48"/>
                <c:pt idx="0">
                  <c:v>4.3555999999999999</c:v>
                </c:pt>
                <c:pt idx="1">
                  <c:v>5.2631600000000001</c:v>
                </c:pt>
                <c:pt idx="2">
                  <c:v>6.00739</c:v>
                </c:pt>
                <c:pt idx="3">
                  <c:v>10.26</c:v>
                </c:pt>
                <c:pt idx="4">
                  <c:v>16.601099999999999</c:v>
                </c:pt>
                <c:pt idx="5">
                  <c:v>13.0649</c:v>
                </c:pt>
                <c:pt idx="6">
                  <c:v>9.3912800000000001</c:v>
                </c:pt>
                <c:pt idx="7">
                  <c:v>11.1</c:v>
                </c:pt>
                <c:pt idx="8">
                  <c:v>8.8553499999999996</c:v>
                </c:pt>
                <c:pt idx="9">
                  <c:v>10.989000000000001</c:v>
                </c:pt>
                <c:pt idx="10">
                  <c:v>13.7036</c:v>
                </c:pt>
                <c:pt idx="11">
                  <c:v>12.167400000000001</c:v>
                </c:pt>
                <c:pt idx="12">
                  <c:v>10.2217</c:v>
                </c:pt>
                <c:pt idx="13">
                  <c:v>8.6692699999999991</c:v>
                </c:pt>
                <c:pt idx="14">
                  <c:v>7.8</c:v>
                </c:pt>
                <c:pt idx="15">
                  <c:v>7.3549300000000004</c:v>
                </c:pt>
                <c:pt idx="16">
                  <c:v>5.7971000000000004</c:v>
                </c:pt>
                <c:pt idx="17">
                  <c:v>5.7564599999999997</c:v>
                </c:pt>
                <c:pt idx="18">
                  <c:v>7.1462300000000001</c:v>
                </c:pt>
                <c:pt idx="19">
                  <c:v>6.7408400000000004</c:v>
                </c:pt>
                <c:pt idx="20">
                  <c:v>8.4514600000000009</c:v>
                </c:pt>
                <c:pt idx="21">
                  <c:v>9.3000000000000007</c:v>
                </c:pt>
                <c:pt idx="22">
                  <c:v>7.5583</c:v>
                </c:pt>
                <c:pt idx="23">
                  <c:v>6.7</c:v>
                </c:pt>
                <c:pt idx="24">
                  <c:v>8.5184999999999995</c:v>
                </c:pt>
                <c:pt idx="25">
                  <c:v>8.4114100000000001</c:v>
                </c:pt>
                <c:pt idx="26">
                  <c:v>5.96502</c:v>
                </c:pt>
                <c:pt idx="27">
                  <c:v>4.62561</c:v>
                </c:pt>
                <c:pt idx="28">
                  <c:v>4.7662300000000002</c:v>
                </c:pt>
                <c:pt idx="29">
                  <c:v>2.9537100000000001</c:v>
                </c:pt>
                <c:pt idx="30">
                  <c:v>3.3768600000000002</c:v>
                </c:pt>
                <c:pt idx="31">
                  <c:v>4.0055100000000001</c:v>
                </c:pt>
                <c:pt idx="32">
                  <c:v>3.0293999999999999</c:v>
                </c:pt>
                <c:pt idx="33">
                  <c:v>3.3025500000000001</c:v>
                </c:pt>
                <c:pt idx="34">
                  <c:v>3.6917399999999998</c:v>
                </c:pt>
                <c:pt idx="35">
                  <c:v>4.1429799999999997</c:v>
                </c:pt>
                <c:pt idx="36">
                  <c:v>4.4158999999999997</c:v>
                </c:pt>
                <c:pt idx="37">
                  <c:v>4.9659800000000001</c:v>
                </c:pt>
                <c:pt idx="38">
                  <c:v>8.7162699999999997</c:v>
                </c:pt>
                <c:pt idx="39">
                  <c:v>3.2147000000000001</c:v>
                </c:pt>
                <c:pt idx="40">
                  <c:v>3.53491</c:v>
                </c:pt>
                <c:pt idx="41">
                  <c:v>4.9053399999999998</c:v>
                </c:pt>
                <c:pt idx="42">
                  <c:v>3.85216</c:v>
                </c:pt>
                <c:pt idx="43">
                  <c:v>2.7027000000000001</c:v>
                </c:pt>
                <c:pt idx="44">
                  <c:v>2.7619500000000001</c:v>
                </c:pt>
                <c:pt idx="45">
                  <c:v>1.8</c:v>
                </c:pt>
                <c:pt idx="46">
                  <c:v>2.1880000000000002</c:v>
                </c:pt>
                <c:pt idx="47">
                  <c:v>2.2542800000000001</c:v>
                </c:pt>
              </c:numCache>
            </c:numRef>
          </c:val>
          <c:smooth val="0"/>
          <c:extLst>
            <c:ext xmlns:c16="http://schemas.microsoft.com/office/drawing/2014/chart" uri="{C3380CC4-5D6E-409C-BE32-E72D297353CC}">
              <c16:uniqueId val="{00000001-9322-440A-8211-0EEFC5FBA18B}"/>
            </c:ext>
          </c:extLst>
        </c:ser>
        <c:dLbls>
          <c:showLegendKey val="0"/>
          <c:showVal val="0"/>
          <c:showCatName val="0"/>
          <c:showSerName val="0"/>
          <c:showPercent val="0"/>
          <c:showBubbleSize val="0"/>
        </c:dLbls>
        <c:smooth val="0"/>
        <c:axId val="527526280"/>
        <c:axId val="527530592"/>
      </c:lineChart>
      <c:catAx>
        <c:axId val="527526280"/>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lgn="ctr">
              <a:defRPr lang="en-US"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7530592"/>
        <c:crosses val="autoZero"/>
        <c:auto val="1"/>
        <c:lblAlgn val="ctr"/>
        <c:lblOffset val="100"/>
        <c:noMultiLvlLbl val="0"/>
      </c:catAx>
      <c:valAx>
        <c:axId val="52753059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7526280"/>
        <c:crosses val="autoZero"/>
        <c:crossBetween val="between"/>
        <c:majorUnit val="4"/>
      </c:valAx>
      <c:spPr>
        <a:noFill/>
        <a:ln>
          <a:noFill/>
        </a:ln>
        <a:effectLst/>
      </c:spPr>
    </c:plotArea>
    <c:legend>
      <c:legendPos val="b"/>
      <c:layout>
        <c:manualLayout>
          <c:xMode val="edge"/>
          <c:yMode val="edge"/>
          <c:x val="0.55074890638670171"/>
          <c:y val="5.2077865266841623E-3"/>
          <c:w val="0.44925109361329835"/>
          <c:h val="9.0761040137903204E-2"/>
        </c:manualLayout>
      </c:layout>
      <c:overlay val="0"/>
      <c:spPr>
        <a:noFill/>
        <a:ln>
          <a:noFill/>
        </a:ln>
        <a:effectLst/>
      </c:spPr>
      <c:txPr>
        <a:bodyPr rot="0" spcFirstLastPara="1" vertOverflow="ellipsis" vert="horz" wrap="square" anchor="ctr" anchorCtr="1"/>
        <a:lstStyle/>
        <a:p>
          <a:pPr algn="ctr">
            <a:defRPr lang="en-US"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976232137649465E-2"/>
          <c:y val="0.14570444319460066"/>
          <c:w val="0.88819043452901725"/>
          <c:h val="0.65620656792900889"/>
        </c:manualLayout>
      </c:layout>
      <c:lineChart>
        <c:grouping val="standard"/>
        <c:varyColors val="0"/>
        <c:ser>
          <c:idx val="0"/>
          <c:order val="0"/>
          <c:tx>
            <c:strRef>
              <c:f>'1.4.B'!$V$2</c:f>
              <c:strCache>
                <c:ptCount val="1"/>
                <c:pt idx="0">
                  <c:v>CPI trend inflation</c:v>
                </c:pt>
              </c:strCache>
            </c:strRef>
          </c:tx>
          <c:spPr>
            <a:ln w="76200" cap="rnd">
              <a:solidFill>
                <a:schemeClr val="accent1"/>
              </a:solidFill>
              <a:round/>
            </a:ln>
            <a:effectLst/>
          </c:spPr>
          <c:marker>
            <c:symbol val="none"/>
          </c:marker>
          <c:cat>
            <c:numRef>
              <c:f>'1.4.B'!$U$3:$U$48</c:f>
              <c:numCache>
                <c:formatCode>General</c:formatCode>
                <c:ptCount val="46"/>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numCache>
            </c:numRef>
          </c:cat>
          <c:val>
            <c:numRef>
              <c:f>'1.4.B'!$V$3:$V$48</c:f>
              <c:numCache>
                <c:formatCode>General</c:formatCode>
                <c:ptCount val="46"/>
                <c:pt idx="0">
                  <c:v>3.3442539999999998</c:v>
                </c:pt>
                <c:pt idx="1">
                  <c:v>6.1527510000000003</c:v>
                </c:pt>
                <c:pt idx="2">
                  <c:v>9.3289790000000004</c:v>
                </c:pt>
                <c:pt idx="3">
                  <c:v>14.36242</c:v>
                </c:pt>
                <c:pt idx="4">
                  <c:v>12.24596</c:v>
                </c:pt>
                <c:pt idx="5">
                  <c:v>9.796659</c:v>
                </c:pt>
                <c:pt idx="6">
                  <c:v>9.9135740000000006</c:v>
                </c:pt>
                <c:pt idx="7">
                  <c:v>8.9562150000000003</c:v>
                </c:pt>
                <c:pt idx="8">
                  <c:v>10.751569999999999</c:v>
                </c:pt>
                <c:pt idx="9">
                  <c:v>12.809810000000001</c:v>
                </c:pt>
                <c:pt idx="10">
                  <c:v>11.38926</c:v>
                </c:pt>
                <c:pt idx="11">
                  <c:v>9.4869190000000003</c:v>
                </c:pt>
                <c:pt idx="12">
                  <c:v>8.5209240000000008</c:v>
                </c:pt>
                <c:pt idx="13">
                  <c:v>7.4544620000000004</c:v>
                </c:pt>
                <c:pt idx="14">
                  <c:v>7.0495710000000003</c:v>
                </c:pt>
                <c:pt idx="15">
                  <c:v>5.9236519999999997</c:v>
                </c:pt>
                <c:pt idx="16">
                  <c:v>6.5935569999999997</c:v>
                </c:pt>
                <c:pt idx="17">
                  <c:v>7.1204219999999996</c:v>
                </c:pt>
                <c:pt idx="18">
                  <c:v>7.3079879999999999</c:v>
                </c:pt>
                <c:pt idx="19">
                  <c:v>7.8365179999999999</c:v>
                </c:pt>
                <c:pt idx="20">
                  <c:v>7.6776160000000004</c:v>
                </c:pt>
                <c:pt idx="21">
                  <c:v>6.9554020000000003</c:v>
                </c:pt>
                <c:pt idx="22">
                  <c:v>6.3539289999999999</c:v>
                </c:pt>
                <c:pt idx="23">
                  <c:v>7.9809070000000002</c:v>
                </c:pt>
                <c:pt idx="24">
                  <c:v>8.2278470000000006</c:v>
                </c:pt>
                <c:pt idx="25">
                  <c:v>6.7935930000000004</c:v>
                </c:pt>
                <c:pt idx="26">
                  <c:v>5.4797219999999998</c:v>
                </c:pt>
                <c:pt idx="27">
                  <c:v>4.5881559999999997</c:v>
                </c:pt>
                <c:pt idx="28">
                  <c:v>3.1949360000000002</c:v>
                </c:pt>
                <c:pt idx="29">
                  <c:v>3.4317289999999998</c:v>
                </c:pt>
                <c:pt idx="30">
                  <c:v>3.7380849999999999</c:v>
                </c:pt>
                <c:pt idx="31">
                  <c:v>3.1439110000000001</c:v>
                </c:pt>
                <c:pt idx="32">
                  <c:v>3.1978849999999999</c:v>
                </c:pt>
                <c:pt idx="33">
                  <c:v>3.3078910000000001</c:v>
                </c:pt>
                <c:pt idx="34">
                  <c:v>3.9349789999999998</c:v>
                </c:pt>
                <c:pt idx="35">
                  <c:v>4.2954299999999996</c:v>
                </c:pt>
                <c:pt idx="36">
                  <c:v>4.7743710000000004</c:v>
                </c:pt>
                <c:pt idx="37">
                  <c:v>6.9368679999999996</c:v>
                </c:pt>
                <c:pt idx="38">
                  <c:v>3.5061100000000001</c:v>
                </c:pt>
                <c:pt idx="39">
                  <c:v>3.5895190000000001</c:v>
                </c:pt>
                <c:pt idx="40">
                  <c:v>4.3658489999999999</c:v>
                </c:pt>
                <c:pt idx="41">
                  <c:v>3.4532129999999999</c:v>
                </c:pt>
                <c:pt idx="42">
                  <c:v>2.6846160000000001</c:v>
                </c:pt>
                <c:pt idx="43">
                  <c:v>2.1925690000000002</c:v>
                </c:pt>
                <c:pt idx="44">
                  <c:v>1.7045090000000001</c:v>
                </c:pt>
                <c:pt idx="45">
                  <c:v>1.6408050000000001</c:v>
                </c:pt>
              </c:numCache>
            </c:numRef>
          </c:val>
          <c:smooth val="0"/>
          <c:extLst>
            <c:ext xmlns:c16="http://schemas.microsoft.com/office/drawing/2014/chart" uri="{C3380CC4-5D6E-409C-BE32-E72D297353CC}">
              <c16:uniqueId val="{00000000-AA68-495A-914E-6917EEB3702F}"/>
            </c:ext>
          </c:extLst>
        </c:ser>
        <c:dLbls>
          <c:showLegendKey val="0"/>
          <c:showVal val="0"/>
          <c:showCatName val="0"/>
          <c:showSerName val="0"/>
          <c:showPercent val="0"/>
          <c:showBubbleSize val="0"/>
        </c:dLbls>
        <c:smooth val="0"/>
        <c:axId val="833836112"/>
        <c:axId val="817521872"/>
      </c:lineChart>
      <c:catAx>
        <c:axId val="83383611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17521872"/>
        <c:crosses val="autoZero"/>
        <c:auto val="1"/>
        <c:lblAlgn val="ctr"/>
        <c:lblOffset val="100"/>
        <c:tickLblSkip val="3"/>
        <c:noMultiLvlLbl val="0"/>
      </c:catAx>
      <c:valAx>
        <c:axId val="817521872"/>
        <c:scaling>
          <c:orientation val="minMax"/>
          <c:max val="20"/>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3836112"/>
        <c:crosses val="autoZero"/>
        <c:crossBetween val="between"/>
        <c:majorUnit val="4"/>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3177899637545304"/>
          <c:w val="0.88802548118985125"/>
          <c:h val="0.38945303712035995"/>
        </c:manualLayout>
      </c:layout>
      <c:barChart>
        <c:barDir val="col"/>
        <c:grouping val="clustered"/>
        <c:varyColors val="0"/>
        <c:ser>
          <c:idx val="0"/>
          <c:order val="0"/>
          <c:spPr>
            <a:solidFill>
              <a:srgbClr val="EB1C2D"/>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4E09-4381-A4BF-F010702312F5}"/>
              </c:ext>
            </c:extLst>
          </c:dPt>
          <c:dPt>
            <c:idx val="2"/>
            <c:invertIfNegative val="0"/>
            <c:bubble3D val="0"/>
            <c:spPr>
              <a:solidFill>
                <a:srgbClr val="002345"/>
              </a:solidFill>
              <a:ln>
                <a:noFill/>
              </a:ln>
              <a:effectLst/>
            </c:spPr>
            <c:extLst>
              <c:ext xmlns:c16="http://schemas.microsoft.com/office/drawing/2014/chart" uri="{C3380CC4-5D6E-409C-BE32-E72D297353CC}">
                <c16:uniqueId val="{00000003-4E09-4381-A4BF-F010702312F5}"/>
              </c:ext>
            </c:extLst>
          </c:dPt>
          <c:dPt>
            <c:idx val="4"/>
            <c:invertIfNegative val="0"/>
            <c:bubble3D val="0"/>
            <c:spPr>
              <a:solidFill>
                <a:srgbClr val="002345"/>
              </a:solidFill>
              <a:ln>
                <a:noFill/>
              </a:ln>
              <a:effectLst/>
            </c:spPr>
            <c:extLst>
              <c:ext xmlns:c16="http://schemas.microsoft.com/office/drawing/2014/chart" uri="{C3380CC4-5D6E-409C-BE32-E72D297353CC}">
                <c16:uniqueId val="{00000005-4E09-4381-A4BF-F010702312F5}"/>
              </c:ext>
            </c:extLst>
          </c:dPt>
          <c:dPt>
            <c:idx val="6"/>
            <c:invertIfNegative val="0"/>
            <c:bubble3D val="0"/>
            <c:spPr>
              <a:solidFill>
                <a:srgbClr val="002345"/>
              </a:solidFill>
              <a:ln>
                <a:noFill/>
              </a:ln>
              <a:effectLst/>
            </c:spPr>
            <c:extLst>
              <c:ext xmlns:c16="http://schemas.microsoft.com/office/drawing/2014/chart" uri="{C3380CC4-5D6E-409C-BE32-E72D297353CC}">
                <c16:uniqueId val="{00000007-4E09-4381-A4BF-F010702312F5}"/>
              </c:ext>
            </c:extLst>
          </c:dPt>
          <c:dPt>
            <c:idx val="8"/>
            <c:invertIfNegative val="0"/>
            <c:bubble3D val="0"/>
            <c:spPr>
              <a:solidFill>
                <a:srgbClr val="002345"/>
              </a:solidFill>
              <a:ln>
                <a:noFill/>
              </a:ln>
              <a:effectLst/>
            </c:spPr>
            <c:extLst>
              <c:ext xmlns:c16="http://schemas.microsoft.com/office/drawing/2014/chart" uri="{C3380CC4-5D6E-409C-BE32-E72D297353CC}">
                <c16:uniqueId val="{00000009-4E09-4381-A4BF-F010702312F5}"/>
              </c:ext>
            </c:extLst>
          </c:dPt>
          <c:dPt>
            <c:idx val="10"/>
            <c:invertIfNegative val="0"/>
            <c:bubble3D val="0"/>
            <c:spPr>
              <a:solidFill>
                <a:srgbClr val="002345"/>
              </a:solidFill>
              <a:ln>
                <a:noFill/>
              </a:ln>
              <a:effectLst/>
            </c:spPr>
            <c:extLst>
              <c:ext xmlns:c16="http://schemas.microsoft.com/office/drawing/2014/chart" uri="{C3380CC4-5D6E-409C-BE32-E72D297353CC}">
                <c16:uniqueId val="{0000000B-4E09-4381-A4BF-F010702312F5}"/>
              </c:ext>
            </c:extLst>
          </c:dPt>
          <c:cat>
            <c:multiLvlStrRef>
              <c:f>'1.4.C'!$U$3:$V$14</c:f>
              <c:multiLvlStrCache>
                <c:ptCount val="12"/>
                <c:lvl>
                  <c:pt idx="0">
                    <c:v>1970-1997</c:v>
                  </c:pt>
                  <c:pt idx="1">
                    <c:v>1998-2017</c:v>
                  </c:pt>
                  <c:pt idx="2">
                    <c:v>1970-1997</c:v>
                  </c:pt>
                  <c:pt idx="3">
                    <c:v>1998-2017</c:v>
                  </c:pt>
                  <c:pt idx="4">
                    <c:v>1970-1997</c:v>
                  </c:pt>
                  <c:pt idx="5">
                    <c:v>1998-2017</c:v>
                  </c:pt>
                  <c:pt idx="6">
                    <c:v>1970-1997</c:v>
                  </c:pt>
                  <c:pt idx="7">
                    <c:v>1998-2017</c:v>
                  </c:pt>
                  <c:pt idx="8">
                    <c:v>1970-1997</c:v>
                  </c:pt>
                  <c:pt idx="9">
                    <c:v>1998-2017</c:v>
                  </c:pt>
                  <c:pt idx="10">
                    <c:v>1970-1997</c:v>
                  </c:pt>
                  <c:pt idx="11">
                    <c:v>1998-2017</c:v>
                  </c:pt>
                </c:lvl>
                <c:lvl>
                  <c:pt idx="0">
                    <c:v>EAP</c:v>
                  </c:pt>
                  <c:pt idx="2">
                    <c:v>ECA</c:v>
                  </c:pt>
                  <c:pt idx="4">
                    <c:v>LAC</c:v>
                  </c:pt>
                  <c:pt idx="6">
                    <c:v>MNA</c:v>
                  </c:pt>
                  <c:pt idx="8">
                    <c:v>SAR</c:v>
                  </c:pt>
                  <c:pt idx="10">
                    <c:v>SSA</c:v>
                  </c:pt>
                </c:lvl>
              </c:multiLvlStrCache>
            </c:multiLvlStrRef>
          </c:cat>
          <c:val>
            <c:numRef>
              <c:f>'1.4.C'!$W$3:$W$14</c:f>
              <c:numCache>
                <c:formatCode>General</c:formatCode>
                <c:ptCount val="12"/>
                <c:pt idx="0">
                  <c:v>7.7480500000000001</c:v>
                </c:pt>
                <c:pt idx="1">
                  <c:v>3.9771200000000002</c:v>
                </c:pt>
                <c:pt idx="2">
                  <c:v>15.420400000000001</c:v>
                </c:pt>
                <c:pt idx="3">
                  <c:v>6.5033200000000004</c:v>
                </c:pt>
                <c:pt idx="4">
                  <c:v>12.3239</c:v>
                </c:pt>
                <c:pt idx="5">
                  <c:v>4.3593400000000004</c:v>
                </c:pt>
                <c:pt idx="6">
                  <c:v>6.8807600000000004</c:v>
                </c:pt>
                <c:pt idx="7">
                  <c:v>3.0310100000000002</c:v>
                </c:pt>
                <c:pt idx="8">
                  <c:v>9.5090400000000006</c:v>
                </c:pt>
                <c:pt idx="9">
                  <c:v>6.4895800000000001</c:v>
                </c:pt>
                <c:pt idx="10">
                  <c:v>10.390700000000001</c:v>
                </c:pt>
                <c:pt idx="11">
                  <c:v>5.6535799999999998</c:v>
                </c:pt>
              </c:numCache>
            </c:numRef>
          </c:val>
          <c:extLst>
            <c:ext xmlns:c16="http://schemas.microsoft.com/office/drawing/2014/chart" uri="{C3380CC4-5D6E-409C-BE32-E72D297353CC}">
              <c16:uniqueId val="{0000000C-4E09-4381-A4BF-F010702312F5}"/>
            </c:ext>
          </c:extLst>
        </c:ser>
        <c:dLbls>
          <c:showLegendKey val="0"/>
          <c:showVal val="0"/>
          <c:showCatName val="0"/>
          <c:showSerName val="0"/>
          <c:showPercent val="0"/>
          <c:showBubbleSize val="0"/>
        </c:dLbls>
        <c:gapWidth val="219"/>
        <c:axId val="2123406575"/>
        <c:axId val="2124193263"/>
      </c:barChart>
      <c:lineChart>
        <c:grouping val="standard"/>
        <c:varyColors val="0"/>
        <c:ser>
          <c:idx val="1"/>
          <c:order val="1"/>
          <c:tx>
            <c:strRef>
              <c:f>'1.4.C'!$X$2</c:f>
              <c:strCache>
                <c:ptCount val="1"/>
                <c:pt idx="0">
                  <c:v>Median 1970-1997</c:v>
                </c:pt>
              </c:strCache>
            </c:strRef>
          </c:tx>
          <c:spPr>
            <a:ln w="76200" cap="rnd">
              <a:solidFill>
                <a:srgbClr val="00AB51"/>
              </a:solidFill>
              <a:round/>
            </a:ln>
            <a:effectLst/>
          </c:spPr>
          <c:marker>
            <c:symbol val="none"/>
          </c:marker>
          <c:dPt>
            <c:idx val="8"/>
            <c:marker>
              <c:symbol val="none"/>
            </c:marker>
            <c:bubble3D val="0"/>
            <c:spPr>
              <a:ln w="76200" cap="rnd">
                <a:solidFill>
                  <a:srgbClr val="00AB51"/>
                </a:solidFill>
                <a:round/>
              </a:ln>
              <a:effectLst/>
            </c:spPr>
            <c:extLst>
              <c:ext xmlns:c16="http://schemas.microsoft.com/office/drawing/2014/chart" uri="{C3380CC4-5D6E-409C-BE32-E72D297353CC}">
                <c16:uniqueId val="{0000000E-4E09-4381-A4BF-F010702312F5}"/>
              </c:ext>
            </c:extLst>
          </c:dPt>
          <c:dPt>
            <c:idx val="10"/>
            <c:marker>
              <c:symbol val="none"/>
            </c:marker>
            <c:bubble3D val="0"/>
            <c:spPr>
              <a:ln w="76200" cap="rnd">
                <a:solidFill>
                  <a:srgbClr val="00AB51"/>
                </a:solidFill>
                <a:round/>
              </a:ln>
              <a:effectLst/>
            </c:spPr>
            <c:extLst>
              <c:ext xmlns:c16="http://schemas.microsoft.com/office/drawing/2014/chart" uri="{C3380CC4-5D6E-409C-BE32-E72D297353CC}">
                <c16:uniqueId val="{00000010-4E09-4381-A4BF-F010702312F5}"/>
              </c:ext>
            </c:extLst>
          </c:dPt>
          <c:val>
            <c:numRef>
              <c:f>'1.4.C'!$X$3:$X$14</c:f>
              <c:numCache>
                <c:formatCode>General</c:formatCode>
                <c:ptCount val="12"/>
                <c:pt idx="0">
                  <c:v>9.9498700000000007</c:v>
                </c:pt>
                <c:pt idx="1">
                  <c:v>9.9498700000000007</c:v>
                </c:pt>
                <c:pt idx="2">
                  <c:v>9.9498700000000007</c:v>
                </c:pt>
                <c:pt idx="3">
                  <c:v>9.9498700000000007</c:v>
                </c:pt>
                <c:pt idx="4">
                  <c:v>9.9498700000000007</c:v>
                </c:pt>
                <c:pt idx="5">
                  <c:v>9.9498700000000007</c:v>
                </c:pt>
                <c:pt idx="6">
                  <c:v>9.9498700000000007</c:v>
                </c:pt>
                <c:pt idx="7">
                  <c:v>9.9498700000000007</c:v>
                </c:pt>
                <c:pt idx="8">
                  <c:v>9.9498700000000007</c:v>
                </c:pt>
                <c:pt idx="9">
                  <c:v>9.9498700000000007</c:v>
                </c:pt>
                <c:pt idx="10">
                  <c:v>9.9498700000000007</c:v>
                </c:pt>
                <c:pt idx="11">
                  <c:v>9.9498700000000007</c:v>
                </c:pt>
              </c:numCache>
            </c:numRef>
          </c:val>
          <c:smooth val="0"/>
          <c:extLst>
            <c:ext xmlns:c16="http://schemas.microsoft.com/office/drawing/2014/chart" uri="{C3380CC4-5D6E-409C-BE32-E72D297353CC}">
              <c16:uniqueId val="{00000011-4E09-4381-A4BF-F010702312F5}"/>
            </c:ext>
          </c:extLst>
        </c:ser>
        <c:ser>
          <c:idx val="2"/>
          <c:order val="2"/>
          <c:tx>
            <c:strRef>
              <c:f>'1.4.C'!$Y$2</c:f>
              <c:strCache>
                <c:ptCount val="1"/>
                <c:pt idx="0">
                  <c:v>Median 1998-2017</c:v>
                </c:pt>
              </c:strCache>
            </c:strRef>
          </c:tx>
          <c:spPr>
            <a:ln w="76200" cap="rnd">
              <a:solidFill>
                <a:srgbClr val="F78D28"/>
              </a:solidFill>
              <a:round/>
            </a:ln>
            <a:effectLst/>
          </c:spPr>
          <c:marker>
            <c:symbol val="none"/>
          </c:marker>
          <c:val>
            <c:numRef>
              <c:f>'1.4.C'!$Y$3:$Y$14</c:f>
              <c:numCache>
                <c:formatCode>General</c:formatCode>
                <c:ptCount val="12"/>
                <c:pt idx="0">
                  <c:v>5.0064599999999997</c:v>
                </c:pt>
                <c:pt idx="1">
                  <c:v>5.0064600000000006</c:v>
                </c:pt>
                <c:pt idx="2">
                  <c:v>5.0064600000000006</c:v>
                </c:pt>
                <c:pt idx="3">
                  <c:v>5.0064600000000006</c:v>
                </c:pt>
                <c:pt idx="4">
                  <c:v>5.0064600000000006</c:v>
                </c:pt>
                <c:pt idx="5">
                  <c:v>5.0064600000000006</c:v>
                </c:pt>
                <c:pt idx="6">
                  <c:v>5.0064600000000006</c:v>
                </c:pt>
                <c:pt idx="7">
                  <c:v>5.0064600000000006</c:v>
                </c:pt>
                <c:pt idx="8">
                  <c:v>5.0064600000000006</c:v>
                </c:pt>
                <c:pt idx="9">
                  <c:v>5.0064600000000006</c:v>
                </c:pt>
                <c:pt idx="10">
                  <c:v>5.0064600000000006</c:v>
                </c:pt>
                <c:pt idx="11">
                  <c:v>5.0064600000000006</c:v>
                </c:pt>
              </c:numCache>
            </c:numRef>
          </c:val>
          <c:smooth val="0"/>
          <c:extLst>
            <c:ext xmlns:c16="http://schemas.microsoft.com/office/drawing/2014/chart" uri="{C3380CC4-5D6E-409C-BE32-E72D297353CC}">
              <c16:uniqueId val="{00000012-4E09-4381-A4BF-F010702312F5}"/>
            </c:ext>
          </c:extLst>
        </c:ser>
        <c:dLbls>
          <c:showLegendKey val="0"/>
          <c:showVal val="0"/>
          <c:showCatName val="0"/>
          <c:showSerName val="0"/>
          <c:showPercent val="0"/>
          <c:showBubbleSize val="0"/>
        </c:dLbls>
        <c:marker val="1"/>
        <c:smooth val="0"/>
        <c:axId val="2123406575"/>
        <c:axId val="2124193263"/>
      </c:lineChart>
      <c:catAx>
        <c:axId val="2123406575"/>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24193263"/>
        <c:crosses val="autoZero"/>
        <c:auto val="1"/>
        <c:lblAlgn val="ctr"/>
        <c:lblOffset val="100"/>
        <c:noMultiLvlLbl val="0"/>
      </c:catAx>
      <c:valAx>
        <c:axId val="2124193263"/>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23406575"/>
        <c:crosses val="autoZero"/>
        <c:crossBetween val="between"/>
        <c:majorUnit val="4"/>
      </c:valAx>
      <c:spPr>
        <a:noFill/>
        <a:ln>
          <a:noFill/>
        </a:ln>
        <a:effectLst/>
      </c:spPr>
    </c:plotArea>
    <c:legend>
      <c:legendPos val="r"/>
      <c:legendEntry>
        <c:idx val="0"/>
        <c:delete val="1"/>
      </c:legendEntry>
      <c:layout>
        <c:manualLayout>
          <c:xMode val="edge"/>
          <c:yMode val="edge"/>
          <c:x val="0.50601334208223969"/>
          <c:y val="1.1509477981918927E-2"/>
          <c:w val="0.48704221347331572"/>
          <c:h val="0.1973514144065325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259004082822993E-2"/>
          <c:y val="0.13353849518810146"/>
          <c:w val="0.88285779381743945"/>
          <c:h val="0.66149371953505809"/>
        </c:manualLayout>
      </c:layout>
      <c:lineChart>
        <c:grouping val="standard"/>
        <c:varyColors val="0"/>
        <c:ser>
          <c:idx val="0"/>
          <c:order val="0"/>
          <c:tx>
            <c:strRef>
              <c:f>'1.4.D'!$W$2</c:f>
              <c:strCache>
                <c:ptCount val="1"/>
                <c:pt idx="0">
                  <c:v>Advanced economies</c:v>
                </c:pt>
              </c:strCache>
            </c:strRef>
          </c:tx>
          <c:spPr>
            <a:ln w="76200"/>
          </c:spPr>
          <c:marker>
            <c:symbol val="none"/>
          </c:marker>
          <c:cat>
            <c:numRef>
              <c:f>'1.4.D'!$U$3:$U$50</c:f>
              <c:numCache>
                <c:formatCode>General</c:formatCode>
                <c:ptCount val="48"/>
                <c:pt idx="0">
                  <c:v>1970</c:v>
                </c:pt>
                <c:pt idx="5">
                  <c:v>1975</c:v>
                </c:pt>
                <c:pt idx="10">
                  <c:v>1980</c:v>
                </c:pt>
                <c:pt idx="15">
                  <c:v>1985</c:v>
                </c:pt>
                <c:pt idx="20">
                  <c:v>1990</c:v>
                </c:pt>
                <c:pt idx="25">
                  <c:v>1995</c:v>
                </c:pt>
                <c:pt idx="30">
                  <c:v>2000</c:v>
                </c:pt>
                <c:pt idx="35">
                  <c:v>2005</c:v>
                </c:pt>
                <c:pt idx="40">
                  <c:v>2010</c:v>
                </c:pt>
                <c:pt idx="47">
                  <c:v>2017</c:v>
                </c:pt>
              </c:numCache>
            </c:numRef>
          </c:cat>
          <c:val>
            <c:numRef>
              <c:f>'1.4.D'!$W$3:$W$50</c:f>
              <c:numCache>
                <c:formatCode>General</c:formatCode>
                <c:ptCount val="48"/>
                <c:pt idx="0">
                  <c:v>4.6385899999999998</c:v>
                </c:pt>
                <c:pt idx="1">
                  <c:v>6.0640000000000001</c:v>
                </c:pt>
                <c:pt idx="2">
                  <c:v>6.0629999999999997</c:v>
                </c:pt>
                <c:pt idx="3">
                  <c:v>8.2332800000000006</c:v>
                </c:pt>
                <c:pt idx="4">
                  <c:v>15.110099999999999</c:v>
                </c:pt>
                <c:pt idx="5">
                  <c:v>11.707100000000001</c:v>
                </c:pt>
                <c:pt idx="6">
                  <c:v>9.6254899999999992</c:v>
                </c:pt>
                <c:pt idx="7">
                  <c:v>10.0404</c:v>
                </c:pt>
                <c:pt idx="8">
                  <c:v>7.9236700000000004</c:v>
                </c:pt>
                <c:pt idx="9">
                  <c:v>9.1445399999999992</c:v>
                </c:pt>
                <c:pt idx="10">
                  <c:v>13.509399999999999</c:v>
                </c:pt>
                <c:pt idx="11">
                  <c:v>11.8766</c:v>
                </c:pt>
                <c:pt idx="12">
                  <c:v>9.3570499999999992</c:v>
                </c:pt>
                <c:pt idx="13">
                  <c:v>7.3556800000000004</c:v>
                </c:pt>
                <c:pt idx="14">
                  <c:v>5.9919500000000001</c:v>
                </c:pt>
                <c:pt idx="15">
                  <c:v>5.0344499999999996</c:v>
                </c:pt>
                <c:pt idx="16">
                  <c:v>2.9</c:v>
                </c:pt>
                <c:pt idx="17">
                  <c:v>3.7408800000000002</c:v>
                </c:pt>
                <c:pt idx="18">
                  <c:v>4.0090899999999996</c:v>
                </c:pt>
                <c:pt idx="19">
                  <c:v>4.7840499999999997</c:v>
                </c:pt>
                <c:pt idx="20">
                  <c:v>5.3787399999999996</c:v>
                </c:pt>
                <c:pt idx="21">
                  <c:v>4.1159499999999998</c:v>
                </c:pt>
                <c:pt idx="22">
                  <c:v>3.1541700000000001</c:v>
                </c:pt>
                <c:pt idx="23">
                  <c:v>3.2717999999999998</c:v>
                </c:pt>
                <c:pt idx="24">
                  <c:v>2.3778000000000001</c:v>
                </c:pt>
                <c:pt idx="25">
                  <c:v>2.5144600000000001</c:v>
                </c:pt>
                <c:pt idx="26">
                  <c:v>2.0589200000000001</c:v>
                </c:pt>
                <c:pt idx="27">
                  <c:v>1.93937</c:v>
                </c:pt>
                <c:pt idx="28">
                  <c:v>1.6</c:v>
                </c:pt>
                <c:pt idx="29">
                  <c:v>1.63</c:v>
                </c:pt>
                <c:pt idx="30">
                  <c:v>2.7194400000000001</c:v>
                </c:pt>
                <c:pt idx="31">
                  <c:v>2.66344</c:v>
                </c:pt>
                <c:pt idx="32">
                  <c:v>2.1884899999999998</c:v>
                </c:pt>
                <c:pt idx="33">
                  <c:v>2.0648399999999998</c:v>
                </c:pt>
                <c:pt idx="34">
                  <c:v>2.1348699999999998</c:v>
                </c:pt>
                <c:pt idx="35">
                  <c:v>2.2135500000000001</c:v>
                </c:pt>
                <c:pt idx="36">
                  <c:v>2.2418499999999999</c:v>
                </c:pt>
                <c:pt idx="37">
                  <c:v>2.29834</c:v>
                </c:pt>
                <c:pt idx="38">
                  <c:v>3.8391000000000002</c:v>
                </c:pt>
                <c:pt idx="39">
                  <c:v>0.50631199999999998</c:v>
                </c:pt>
                <c:pt idx="40">
                  <c:v>1.7998799999999999</c:v>
                </c:pt>
                <c:pt idx="41">
                  <c:v>3.1961499999999998</c:v>
                </c:pt>
                <c:pt idx="42">
                  <c:v>2.39791</c:v>
                </c:pt>
                <c:pt idx="43">
                  <c:v>1.3749100000000001</c:v>
                </c:pt>
                <c:pt idx="44">
                  <c:v>0.629749</c:v>
                </c:pt>
                <c:pt idx="45">
                  <c:v>0.33430799999999999</c:v>
                </c:pt>
                <c:pt idx="46">
                  <c:v>0.48335499999999998</c:v>
                </c:pt>
                <c:pt idx="47">
                  <c:v>1.5968800000000001</c:v>
                </c:pt>
              </c:numCache>
            </c:numRef>
          </c:val>
          <c:smooth val="0"/>
          <c:extLst>
            <c:ext xmlns:c16="http://schemas.microsoft.com/office/drawing/2014/chart" uri="{C3380CC4-5D6E-409C-BE32-E72D297353CC}">
              <c16:uniqueId val="{00000000-9DE8-49AB-ADD1-CAAE901A2018}"/>
            </c:ext>
          </c:extLst>
        </c:ser>
        <c:ser>
          <c:idx val="1"/>
          <c:order val="1"/>
          <c:tx>
            <c:strRef>
              <c:f>'1.4.D'!$X$2</c:f>
              <c:strCache>
                <c:ptCount val="1"/>
                <c:pt idx="0">
                  <c:v>EMDEs </c:v>
                </c:pt>
              </c:strCache>
            </c:strRef>
          </c:tx>
          <c:spPr>
            <a:ln w="76200">
              <a:solidFill>
                <a:srgbClr val="EB1C2D"/>
              </a:solidFill>
              <a:prstDash val="solid"/>
            </a:ln>
          </c:spPr>
          <c:marker>
            <c:symbol val="none"/>
          </c:marker>
          <c:cat>
            <c:numRef>
              <c:f>'1.4.D'!$U$3:$U$50</c:f>
              <c:numCache>
                <c:formatCode>General</c:formatCode>
                <c:ptCount val="48"/>
                <c:pt idx="0">
                  <c:v>1970</c:v>
                </c:pt>
                <c:pt idx="5">
                  <c:v>1975</c:v>
                </c:pt>
                <c:pt idx="10">
                  <c:v>1980</c:v>
                </c:pt>
                <c:pt idx="15">
                  <c:v>1985</c:v>
                </c:pt>
                <c:pt idx="20">
                  <c:v>1990</c:v>
                </c:pt>
                <c:pt idx="25">
                  <c:v>1995</c:v>
                </c:pt>
                <c:pt idx="30">
                  <c:v>2000</c:v>
                </c:pt>
                <c:pt idx="35">
                  <c:v>2005</c:v>
                </c:pt>
                <c:pt idx="40">
                  <c:v>2010</c:v>
                </c:pt>
                <c:pt idx="47">
                  <c:v>2017</c:v>
                </c:pt>
              </c:numCache>
            </c:numRef>
          </c:cat>
          <c:val>
            <c:numRef>
              <c:f>'1.4.D'!$X$3:$X$50</c:f>
              <c:numCache>
                <c:formatCode>General</c:formatCode>
                <c:ptCount val="48"/>
                <c:pt idx="0">
                  <c:v>4.25</c:v>
                </c:pt>
                <c:pt idx="1">
                  <c:v>4.6149699999999996</c:v>
                </c:pt>
                <c:pt idx="2">
                  <c:v>6.44</c:v>
                </c:pt>
                <c:pt idx="3">
                  <c:v>11.6</c:v>
                </c:pt>
                <c:pt idx="4">
                  <c:v>17.556799999999999</c:v>
                </c:pt>
                <c:pt idx="5">
                  <c:v>13.0649</c:v>
                </c:pt>
                <c:pt idx="6">
                  <c:v>9.93065</c:v>
                </c:pt>
                <c:pt idx="7">
                  <c:v>11.191000000000001</c:v>
                </c:pt>
                <c:pt idx="8">
                  <c:v>9.7160299999999999</c:v>
                </c:pt>
                <c:pt idx="9">
                  <c:v>11.2</c:v>
                </c:pt>
                <c:pt idx="10">
                  <c:v>14.1097</c:v>
                </c:pt>
                <c:pt idx="11">
                  <c:v>12.7357</c:v>
                </c:pt>
                <c:pt idx="12">
                  <c:v>9.6606699999999996</c:v>
                </c:pt>
                <c:pt idx="13">
                  <c:v>8.2528100000000002</c:v>
                </c:pt>
                <c:pt idx="14">
                  <c:v>8.5774699999999999</c:v>
                </c:pt>
                <c:pt idx="15">
                  <c:v>7.4353400000000001</c:v>
                </c:pt>
                <c:pt idx="16">
                  <c:v>7.64</c:v>
                </c:pt>
                <c:pt idx="17">
                  <c:v>7.7171700000000003</c:v>
                </c:pt>
                <c:pt idx="18">
                  <c:v>8.35168</c:v>
                </c:pt>
                <c:pt idx="19">
                  <c:v>7.76058</c:v>
                </c:pt>
                <c:pt idx="20">
                  <c:v>11.064399999999999</c:v>
                </c:pt>
                <c:pt idx="21">
                  <c:v>12.185600000000001</c:v>
                </c:pt>
                <c:pt idx="22">
                  <c:v>9.8645300000000002</c:v>
                </c:pt>
                <c:pt idx="23">
                  <c:v>9.7814499999999995</c:v>
                </c:pt>
                <c:pt idx="24">
                  <c:v>8.9385499999999993</c:v>
                </c:pt>
                <c:pt idx="25">
                  <c:v>10.0297</c:v>
                </c:pt>
                <c:pt idx="26">
                  <c:v>7.3541299999999996</c:v>
                </c:pt>
                <c:pt idx="27">
                  <c:v>6.9253200000000001</c:v>
                </c:pt>
                <c:pt idx="28">
                  <c:v>6.7224399999999997</c:v>
                </c:pt>
                <c:pt idx="29">
                  <c:v>4.3564299999999996</c:v>
                </c:pt>
                <c:pt idx="30">
                  <c:v>3.9771200000000002</c:v>
                </c:pt>
                <c:pt idx="31">
                  <c:v>4.7149000000000001</c:v>
                </c:pt>
                <c:pt idx="32">
                  <c:v>3.8957099999999998</c:v>
                </c:pt>
                <c:pt idx="33">
                  <c:v>4.1727499999999997</c:v>
                </c:pt>
                <c:pt idx="34">
                  <c:v>4.4519399999999996</c:v>
                </c:pt>
                <c:pt idx="35">
                  <c:v>4.6992799999999999</c:v>
                </c:pt>
                <c:pt idx="36">
                  <c:v>5.57</c:v>
                </c:pt>
                <c:pt idx="37">
                  <c:v>5.9552199999999997</c:v>
                </c:pt>
                <c:pt idx="38">
                  <c:v>10.0662</c:v>
                </c:pt>
                <c:pt idx="39">
                  <c:v>3.9828399999999999</c:v>
                </c:pt>
                <c:pt idx="40">
                  <c:v>4.2574199999999998</c:v>
                </c:pt>
                <c:pt idx="41">
                  <c:v>5.1981400000000004</c:v>
                </c:pt>
                <c:pt idx="42">
                  <c:v>4.5040699999999996</c:v>
                </c:pt>
                <c:pt idx="43">
                  <c:v>3.8056299999999998</c:v>
                </c:pt>
                <c:pt idx="44">
                  <c:v>3.3897499999999998</c:v>
                </c:pt>
                <c:pt idx="45">
                  <c:v>2.4656600000000002</c:v>
                </c:pt>
                <c:pt idx="46">
                  <c:v>3.19841</c:v>
                </c:pt>
                <c:pt idx="47">
                  <c:v>3.3244600000000002</c:v>
                </c:pt>
              </c:numCache>
            </c:numRef>
          </c:val>
          <c:smooth val="0"/>
          <c:extLst>
            <c:ext xmlns:c16="http://schemas.microsoft.com/office/drawing/2014/chart" uri="{C3380CC4-5D6E-409C-BE32-E72D297353CC}">
              <c16:uniqueId val="{00000001-9DE8-49AB-ADD1-CAAE901A2018}"/>
            </c:ext>
          </c:extLst>
        </c:ser>
        <c:dLbls>
          <c:showLegendKey val="0"/>
          <c:showVal val="0"/>
          <c:showCatName val="0"/>
          <c:showSerName val="0"/>
          <c:showPercent val="0"/>
          <c:showBubbleSize val="0"/>
        </c:dLbls>
        <c:smooth val="0"/>
        <c:axId val="513346520"/>
        <c:axId val="513346912"/>
        <c:extLst/>
      </c:lineChart>
      <c:catAx>
        <c:axId val="513346520"/>
        <c:scaling>
          <c:orientation val="minMax"/>
        </c:scaling>
        <c:delete val="0"/>
        <c:axPos val="b"/>
        <c:numFmt formatCode="General" sourceLinked="1"/>
        <c:majorTickMark val="none"/>
        <c:minorTickMark val="none"/>
        <c:tickLblPos val="low"/>
        <c:spPr>
          <a:ln>
            <a:solidFill>
              <a:sysClr val="windowText" lastClr="000000"/>
            </a:solidFill>
          </a:ln>
        </c:spPr>
        <c:txPr>
          <a:bodyPr rot="-5400000" vert="horz"/>
          <a:lstStyle/>
          <a:p>
            <a:pPr>
              <a:defRPr/>
            </a:pPr>
            <a:endParaRPr lang="en-US"/>
          </a:p>
        </c:txPr>
        <c:crossAx val="513346912"/>
        <c:crosses val="autoZero"/>
        <c:auto val="1"/>
        <c:lblAlgn val="ctr"/>
        <c:lblOffset val="100"/>
        <c:tickLblSkip val="1"/>
        <c:tickMarkSkip val="1"/>
        <c:noMultiLvlLbl val="0"/>
      </c:catAx>
      <c:valAx>
        <c:axId val="513346912"/>
        <c:scaling>
          <c:orientation val="minMax"/>
        </c:scaling>
        <c:delete val="0"/>
        <c:axPos val="l"/>
        <c:numFmt formatCode="0" sourceLinked="0"/>
        <c:majorTickMark val="out"/>
        <c:minorTickMark val="none"/>
        <c:tickLblPos val="nextTo"/>
        <c:spPr>
          <a:ln>
            <a:noFill/>
          </a:ln>
        </c:spPr>
        <c:crossAx val="513346520"/>
        <c:crosses val="autoZero"/>
        <c:crossBetween val="between"/>
        <c:majorUnit val="4"/>
      </c:valAx>
    </c:plotArea>
    <c:legend>
      <c:legendPos val="r"/>
      <c:layout>
        <c:manualLayout>
          <c:xMode val="edge"/>
          <c:yMode val="edge"/>
          <c:x val="0.55678577938174389"/>
          <c:y val="1.2228627671541058E-2"/>
          <c:w val="0.44079199475065617"/>
          <c:h val="0.21104268216472941"/>
        </c:manualLayout>
      </c:layout>
      <c:overlay val="0"/>
    </c:legend>
    <c:plotVisOnly val="1"/>
    <c:dispBlanksAs val="gap"/>
    <c:showDLblsOverMax val="0"/>
  </c:chart>
  <c:spPr>
    <a:solidFill>
      <a:sysClr val="window" lastClr="FFFFFF"/>
    </a:solidFill>
    <a:ln>
      <a:noFill/>
    </a:ln>
  </c:spPr>
  <c:txPr>
    <a:bodyPr/>
    <a:lstStyle/>
    <a:p>
      <a:pPr>
        <a:defRPr sz="33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26913823272097E-2"/>
          <c:y val="0.13941944756905386"/>
          <c:w val="0.88006753062117238"/>
          <c:h val="0.6681333583302087"/>
        </c:manualLayout>
      </c:layout>
      <c:lineChart>
        <c:grouping val="standard"/>
        <c:varyColors val="0"/>
        <c:ser>
          <c:idx val="0"/>
          <c:order val="0"/>
          <c:tx>
            <c:strRef>
              <c:f>'1.4.E'!$W$2</c:f>
              <c:strCache>
                <c:ptCount val="1"/>
                <c:pt idx="0">
                  <c:v>PPI</c:v>
                </c:pt>
              </c:strCache>
            </c:strRef>
          </c:tx>
          <c:spPr>
            <a:ln w="76200" cap="rnd">
              <a:solidFill>
                <a:schemeClr val="accent1"/>
              </a:solidFill>
              <a:round/>
            </a:ln>
            <a:effectLst/>
          </c:spPr>
          <c:marker>
            <c:symbol val="none"/>
          </c:marker>
          <c:cat>
            <c:numRef>
              <c:extLst>
                <c:ext xmlns:c15="http://schemas.microsoft.com/office/drawing/2012/chart" uri="{02D57815-91ED-43cb-92C2-25804820EDAC}">
                  <c15:fullRef>
                    <c15:sqref>'1.4.E'!$U$3:$U$50</c15:sqref>
                  </c15:fullRef>
                </c:ext>
              </c:extLst>
              <c:f>('1.4.E'!$U$3:$U$47,'1.4.E'!$U$49:$U$50)</c:f>
              <c:numCache>
                <c:formatCode>General</c:formatCode>
                <c:ptCount val="47"/>
                <c:pt idx="0">
                  <c:v>1970</c:v>
                </c:pt>
                <c:pt idx="5">
                  <c:v>1975</c:v>
                </c:pt>
                <c:pt idx="10">
                  <c:v>1980</c:v>
                </c:pt>
                <c:pt idx="15">
                  <c:v>1985</c:v>
                </c:pt>
                <c:pt idx="20">
                  <c:v>1990</c:v>
                </c:pt>
                <c:pt idx="25">
                  <c:v>1995</c:v>
                </c:pt>
                <c:pt idx="30">
                  <c:v>2000</c:v>
                </c:pt>
                <c:pt idx="35">
                  <c:v>2005</c:v>
                </c:pt>
                <c:pt idx="40">
                  <c:v>2010</c:v>
                </c:pt>
                <c:pt idx="46">
                  <c:v>2017</c:v>
                </c:pt>
              </c:numCache>
            </c:numRef>
          </c:cat>
          <c:val>
            <c:numRef>
              <c:extLst>
                <c:ext xmlns:c15="http://schemas.microsoft.com/office/drawing/2012/chart" uri="{02D57815-91ED-43cb-92C2-25804820EDAC}">
                  <c15:fullRef>
                    <c15:sqref>'1.4.E'!$W$3:$W$50</c15:sqref>
                  </c15:fullRef>
                </c:ext>
              </c:extLst>
              <c:f>('1.4.E'!$W$3:$W$47,'1.4.E'!$W$49:$W$50)</c:f>
              <c:numCache>
                <c:formatCode>General</c:formatCode>
                <c:ptCount val="47"/>
                <c:pt idx="0">
                  <c:v>6.0167999999999999</c:v>
                </c:pt>
                <c:pt idx="1">
                  <c:v>5.0462600000000002</c:v>
                </c:pt>
                <c:pt idx="2">
                  <c:v>5.4676799999999997</c:v>
                </c:pt>
                <c:pt idx="3">
                  <c:v>14.703900000000001</c:v>
                </c:pt>
                <c:pt idx="4">
                  <c:v>24.779299999999999</c:v>
                </c:pt>
                <c:pt idx="5">
                  <c:v>10.6157</c:v>
                </c:pt>
                <c:pt idx="6">
                  <c:v>11.316800000000001</c:v>
                </c:pt>
                <c:pt idx="7">
                  <c:v>9.0093399999999999</c:v>
                </c:pt>
                <c:pt idx="8">
                  <c:v>7.8259699999999999</c:v>
                </c:pt>
                <c:pt idx="9">
                  <c:v>14.4122</c:v>
                </c:pt>
                <c:pt idx="10">
                  <c:v>16.383900000000001</c:v>
                </c:pt>
                <c:pt idx="11">
                  <c:v>12.2818</c:v>
                </c:pt>
                <c:pt idx="12">
                  <c:v>10.6882</c:v>
                </c:pt>
                <c:pt idx="13">
                  <c:v>7.3966799999999999</c:v>
                </c:pt>
                <c:pt idx="14">
                  <c:v>7.5192399999999999</c:v>
                </c:pt>
                <c:pt idx="15">
                  <c:v>5.9619200000000001</c:v>
                </c:pt>
                <c:pt idx="16">
                  <c:v>0.91361899999999996</c:v>
                </c:pt>
                <c:pt idx="17">
                  <c:v>3.4102000000000001</c:v>
                </c:pt>
                <c:pt idx="18">
                  <c:v>5.3366300000000004</c:v>
                </c:pt>
                <c:pt idx="19">
                  <c:v>5.7182899999999997</c:v>
                </c:pt>
                <c:pt idx="20">
                  <c:v>4.2004400000000004</c:v>
                </c:pt>
                <c:pt idx="21">
                  <c:v>3.4448799999999999</c:v>
                </c:pt>
                <c:pt idx="22">
                  <c:v>2.1960600000000001</c:v>
                </c:pt>
                <c:pt idx="23">
                  <c:v>3.6155900000000001</c:v>
                </c:pt>
                <c:pt idx="24">
                  <c:v>3.9797500000000001</c:v>
                </c:pt>
                <c:pt idx="25">
                  <c:v>5.66357</c:v>
                </c:pt>
                <c:pt idx="26">
                  <c:v>2.6120299999999999</c:v>
                </c:pt>
                <c:pt idx="27">
                  <c:v>2.32646</c:v>
                </c:pt>
                <c:pt idx="28">
                  <c:v>0.58397900000000003</c:v>
                </c:pt>
                <c:pt idx="29">
                  <c:v>0.90155099999999999</c:v>
                </c:pt>
                <c:pt idx="30">
                  <c:v>5.9348900000000002</c:v>
                </c:pt>
                <c:pt idx="31">
                  <c:v>1.96763</c:v>
                </c:pt>
                <c:pt idx="32">
                  <c:v>0.23469300000000001</c:v>
                </c:pt>
                <c:pt idx="33">
                  <c:v>1.69655</c:v>
                </c:pt>
                <c:pt idx="34">
                  <c:v>3.8700399999999999</c:v>
                </c:pt>
                <c:pt idx="35">
                  <c:v>4.6058700000000004</c:v>
                </c:pt>
                <c:pt idx="36">
                  <c:v>5.4256500000000001</c:v>
                </c:pt>
                <c:pt idx="37">
                  <c:v>3.2248299999999999</c:v>
                </c:pt>
                <c:pt idx="38">
                  <c:v>8.28721</c:v>
                </c:pt>
                <c:pt idx="39">
                  <c:v>-1.7398499999999999</c:v>
                </c:pt>
                <c:pt idx="40">
                  <c:v>3.8118300000000001</c:v>
                </c:pt>
                <c:pt idx="41">
                  <c:v>6.2166699999999997</c:v>
                </c:pt>
                <c:pt idx="42">
                  <c:v>2.75108</c:v>
                </c:pt>
                <c:pt idx="43">
                  <c:v>0.42500300000000002</c:v>
                </c:pt>
                <c:pt idx="44">
                  <c:v>-1.6291E-2</c:v>
                </c:pt>
                <c:pt idx="45">
                  <c:v>-1.14185</c:v>
                </c:pt>
                <c:pt idx="46">
                  <c:v>3.2183799999999998</c:v>
                </c:pt>
              </c:numCache>
            </c:numRef>
          </c:val>
          <c:smooth val="0"/>
          <c:extLst>
            <c:ext xmlns:c16="http://schemas.microsoft.com/office/drawing/2014/chart" uri="{C3380CC4-5D6E-409C-BE32-E72D297353CC}">
              <c16:uniqueId val="{00000000-207E-4DD5-952D-E643CA8AEBD8}"/>
            </c:ext>
          </c:extLst>
        </c:ser>
        <c:ser>
          <c:idx val="1"/>
          <c:order val="1"/>
          <c:tx>
            <c:strRef>
              <c:f>'1.4.E'!$X$2</c:f>
              <c:strCache>
                <c:ptCount val="1"/>
                <c:pt idx="0">
                  <c:v>CPI</c:v>
                </c:pt>
              </c:strCache>
            </c:strRef>
          </c:tx>
          <c:spPr>
            <a:ln w="76200" cap="rnd">
              <a:solidFill>
                <a:schemeClr val="accent2"/>
              </a:solidFill>
              <a:round/>
            </a:ln>
            <a:effectLst/>
          </c:spPr>
          <c:marker>
            <c:symbol val="none"/>
          </c:marker>
          <c:cat>
            <c:numRef>
              <c:extLst>
                <c:ext xmlns:c15="http://schemas.microsoft.com/office/drawing/2012/chart" uri="{02D57815-91ED-43cb-92C2-25804820EDAC}">
                  <c15:fullRef>
                    <c15:sqref>'1.4.E'!$U$3:$U$50</c15:sqref>
                  </c15:fullRef>
                </c:ext>
              </c:extLst>
              <c:f>('1.4.E'!$U$3:$U$47,'1.4.E'!$U$49:$U$50)</c:f>
              <c:numCache>
                <c:formatCode>General</c:formatCode>
                <c:ptCount val="47"/>
                <c:pt idx="0">
                  <c:v>1970</c:v>
                </c:pt>
                <c:pt idx="5">
                  <c:v>1975</c:v>
                </c:pt>
                <c:pt idx="10">
                  <c:v>1980</c:v>
                </c:pt>
                <c:pt idx="15">
                  <c:v>1985</c:v>
                </c:pt>
                <c:pt idx="20">
                  <c:v>1990</c:v>
                </c:pt>
                <c:pt idx="25">
                  <c:v>1995</c:v>
                </c:pt>
                <c:pt idx="30">
                  <c:v>2000</c:v>
                </c:pt>
                <c:pt idx="35">
                  <c:v>2005</c:v>
                </c:pt>
                <c:pt idx="40">
                  <c:v>2010</c:v>
                </c:pt>
                <c:pt idx="46">
                  <c:v>2017</c:v>
                </c:pt>
              </c:numCache>
            </c:numRef>
          </c:cat>
          <c:val>
            <c:numRef>
              <c:extLst>
                <c:ext xmlns:c15="http://schemas.microsoft.com/office/drawing/2012/chart" uri="{02D57815-91ED-43cb-92C2-25804820EDAC}">
                  <c15:fullRef>
                    <c15:sqref>'1.4.E'!$X$3:$X$50</c15:sqref>
                  </c15:fullRef>
                </c:ext>
              </c:extLst>
              <c:f>('1.4.E'!$X$3:$X$47,'1.4.E'!$X$49:$X$50)</c:f>
              <c:numCache>
                <c:formatCode>General</c:formatCode>
                <c:ptCount val="47"/>
                <c:pt idx="0">
                  <c:v>5.2117300000000002</c:v>
                </c:pt>
                <c:pt idx="1">
                  <c:v>6.2584099999999996</c:v>
                </c:pt>
                <c:pt idx="2">
                  <c:v>6.5126600000000003</c:v>
                </c:pt>
                <c:pt idx="3">
                  <c:v>9.4890500000000007</c:v>
                </c:pt>
                <c:pt idx="4">
                  <c:v>16.672899999999998</c:v>
                </c:pt>
                <c:pt idx="5">
                  <c:v>14.5299</c:v>
                </c:pt>
                <c:pt idx="6">
                  <c:v>10.278600000000001</c:v>
                </c:pt>
                <c:pt idx="7">
                  <c:v>11.139099999999999</c:v>
                </c:pt>
                <c:pt idx="8">
                  <c:v>8.8000000000000007</c:v>
                </c:pt>
                <c:pt idx="9">
                  <c:v>11.266</c:v>
                </c:pt>
                <c:pt idx="10">
                  <c:v>16.6919</c:v>
                </c:pt>
                <c:pt idx="11">
                  <c:v>13.1151</c:v>
                </c:pt>
                <c:pt idx="12">
                  <c:v>10.8034</c:v>
                </c:pt>
                <c:pt idx="13">
                  <c:v>9.4603400000000004</c:v>
                </c:pt>
                <c:pt idx="14">
                  <c:v>8.3215800000000009</c:v>
                </c:pt>
                <c:pt idx="15">
                  <c:v>6.7390499999999998</c:v>
                </c:pt>
                <c:pt idx="16">
                  <c:v>5.7971000000000004</c:v>
                </c:pt>
                <c:pt idx="17">
                  <c:v>5.2462600000000004</c:v>
                </c:pt>
                <c:pt idx="18">
                  <c:v>6.69848</c:v>
                </c:pt>
                <c:pt idx="19">
                  <c:v>6.4176599999999997</c:v>
                </c:pt>
                <c:pt idx="20">
                  <c:v>7</c:v>
                </c:pt>
                <c:pt idx="21">
                  <c:v>7.5</c:v>
                </c:pt>
                <c:pt idx="22">
                  <c:v>5.8363800000000001</c:v>
                </c:pt>
                <c:pt idx="23">
                  <c:v>4.5686400000000003</c:v>
                </c:pt>
                <c:pt idx="24">
                  <c:v>4.7184699999999999</c:v>
                </c:pt>
                <c:pt idx="25">
                  <c:v>4.6381399999999999</c:v>
                </c:pt>
                <c:pt idx="26">
                  <c:v>3.5585100000000001</c:v>
                </c:pt>
                <c:pt idx="27">
                  <c:v>2.58074</c:v>
                </c:pt>
                <c:pt idx="28">
                  <c:v>2.4268800000000001</c:v>
                </c:pt>
                <c:pt idx="29">
                  <c:v>2.1930299999999998</c:v>
                </c:pt>
                <c:pt idx="30">
                  <c:v>3.0860699999999999</c:v>
                </c:pt>
                <c:pt idx="31">
                  <c:v>3.0173800000000002</c:v>
                </c:pt>
                <c:pt idx="32">
                  <c:v>2.7140599999999999</c:v>
                </c:pt>
                <c:pt idx="33">
                  <c:v>2.6764700000000001</c:v>
                </c:pt>
                <c:pt idx="34">
                  <c:v>2.34361</c:v>
                </c:pt>
                <c:pt idx="35">
                  <c:v>2.66873</c:v>
                </c:pt>
                <c:pt idx="36">
                  <c:v>3.1959499999999998</c:v>
                </c:pt>
                <c:pt idx="37">
                  <c:v>2.5106700000000002</c:v>
                </c:pt>
                <c:pt idx="38">
                  <c:v>4.3526400000000001</c:v>
                </c:pt>
                <c:pt idx="39">
                  <c:v>1.21007</c:v>
                </c:pt>
                <c:pt idx="40">
                  <c:v>2.2977300000000001</c:v>
                </c:pt>
                <c:pt idx="41">
                  <c:v>3.4116200000000001</c:v>
                </c:pt>
                <c:pt idx="42">
                  <c:v>2.7733400000000001</c:v>
                </c:pt>
                <c:pt idx="43">
                  <c:v>1.5258700000000001</c:v>
                </c:pt>
                <c:pt idx="44">
                  <c:v>1.4719599999999999</c:v>
                </c:pt>
                <c:pt idx="45">
                  <c:v>0.85826100000000005</c:v>
                </c:pt>
                <c:pt idx="46">
                  <c:v>1.8751</c:v>
                </c:pt>
              </c:numCache>
            </c:numRef>
          </c:val>
          <c:smooth val="0"/>
          <c:extLst>
            <c:ext xmlns:c16="http://schemas.microsoft.com/office/drawing/2014/chart" uri="{C3380CC4-5D6E-409C-BE32-E72D297353CC}">
              <c16:uniqueId val="{00000001-207E-4DD5-952D-E643CA8AEBD8}"/>
            </c:ext>
          </c:extLst>
        </c:ser>
        <c:ser>
          <c:idx val="2"/>
          <c:order val="2"/>
          <c:tx>
            <c:strRef>
              <c:f>'1.4.E'!$Y$2</c:f>
              <c:strCache>
                <c:ptCount val="1"/>
                <c:pt idx="0">
                  <c:v>GDP deflator</c:v>
                </c:pt>
              </c:strCache>
            </c:strRef>
          </c:tx>
          <c:spPr>
            <a:ln w="76200" cap="rnd">
              <a:solidFill>
                <a:schemeClr val="accent3"/>
              </a:solidFill>
              <a:round/>
            </a:ln>
            <a:effectLst/>
          </c:spPr>
          <c:marker>
            <c:symbol val="none"/>
          </c:marker>
          <c:cat>
            <c:numRef>
              <c:extLst>
                <c:ext xmlns:c15="http://schemas.microsoft.com/office/drawing/2012/chart" uri="{02D57815-91ED-43cb-92C2-25804820EDAC}">
                  <c15:fullRef>
                    <c15:sqref>'1.4.E'!$U$3:$U$50</c15:sqref>
                  </c15:fullRef>
                </c:ext>
              </c:extLst>
              <c:f>('1.4.E'!$U$3:$U$47,'1.4.E'!$U$49:$U$50)</c:f>
              <c:numCache>
                <c:formatCode>General</c:formatCode>
                <c:ptCount val="47"/>
                <c:pt idx="0">
                  <c:v>1970</c:v>
                </c:pt>
                <c:pt idx="5">
                  <c:v>1975</c:v>
                </c:pt>
                <c:pt idx="10">
                  <c:v>1980</c:v>
                </c:pt>
                <c:pt idx="15">
                  <c:v>1985</c:v>
                </c:pt>
                <c:pt idx="20">
                  <c:v>1990</c:v>
                </c:pt>
                <c:pt idx="25">
                  <c:v>1995</c:v>
                </c:pt>
                <c:pt idx="30">
                  <c:v>2000</c:v>
                </c:pt>
                <c:pt idx="35">
                  <c:v>2005</c:v>
                </c:pt>
                <c:pt idx="40">
                  <c:v>2010</c:v>
                </c:pt>
                <c:pt idx="46">
                  <c:v>2017</c:v>
                </c:pt>
              </c:numCache>
            </c:numRef>
          </c:cat>
          <c:val>
            <c:numRef>
              <c:extLst>
                <c:ext xmlns:c15="http://schemas.microsoft.com/office/drawing/2012/chart" uri="{02D57815-91ED-43cb-92C2-25804820EDAC}">
                  <c15:fullRef>
                    <c15:sqref>'1.4.E'!$Y$3:$Y$50</c15:sqref>
                  </c15:fullRef>
                </c:ext>
              </c:extLst>
              <c:f>('1.4.E'!$Y$3:$Y$47,'1.4.E'!$Y$49:$Y$50)</c:f>
              <c:numCache>
                <c:formatCode>General</c:formatCode>
                <c:ptCount val="47"/>
                <c:pt idx="0">
                  <c:v>7.0167999999999999</c:v>
                </c:pt>
                <c:pt idx="1">
                  <c:v>7.0167999999999999</c:v>
                </c:pt>
                <c:pt idx="2">
                  <c:v>7.1253700000000002</c:v>
                </c:pt>
                <c:pt idx="3">
                  <c:v>12.2044</c:v>
                </c:pt>
                <c:pt idx="4">
                  <c:v>16.697800000000001</c:v>
                </c:pt>
                <c:pt idx="5">
                  <c:v>14.4313</c:v>
                </c:pt>
                <c:pt idx="6">
                  <c:v>13.074400000000001</c:v>
                </c:pt>
                <c:pt idx="7">
                  <c:v>10.171900000000001</c:v>
                </c:pt>
                <c:pt idx="8">
                  <c:v>10.195</c:v>
                </c:pt>
                <c:pt idx="9">
                  <c:v>13.407400000000001</c:v>
                </c:pt>
                <c:pt idx="10">
                  <c:v>13.569699999999999</c:v>
                </c:pt>
                <c:pt idx="11">
                  <c:v>11.6958</c:v>
                </c:pt>
                <c:pt idx="12">
                  <c:v>10.1502</c:v>
                </c:pt>
                <c:pt idx="13">
                  <c:v>8.9101599999999994</c:v>
                </c:pt>
                <c:pt idx="14">
                  <c:v>7.6835599999999999</c:v>
                </c:pt>
                <c:pt idx="15">
                  <c:v>5.8063200000000004</c:v>
                </c:pt>
                <c:pt idx="16">
                  <c:v>4.9542599999999997</c:v>
                </c:pt>
                <c:pt idx="17">
                  <c:v>5.5921599999999998</c:v>
                </c:pt>
                <c:pt idx="18">
                  <c:v>7.4210099999999999</c:v>
                </c:pt>
                <c:pt idx="19">
                  <c:v>7.5564299999999998</c:v>
                </c:pt>
                <c:pt idx="20">
                  <c:v>7.3555999999999999</c:v>
                </c:pt>
                <c:pt idx="21">
                  <c:v>7.0577899999999998</c:v>
                </c:pt>
                <c:pt idx="22">
                  <c:v>5.7067600000000001</c:v>
                </c:pt>
                <c:pt idx="23">
                  <c:v>5.1444200000000002</c:v>
                </c:pt>
                <c:pt idx="24">
                  <c:v>4.0086399999999998</c:v>
                </c:pt>
                <c:pt idx="25">
                  <c:v>5.6444599999999996</c:v>
                </c:pt>
                <c:pt idx="26">
                  <c:v>4.0824699999999998</c:v>
                </c:pt>
                <c:pt idx="27">
                  <c:v>3.0585800000000001</c:v>
                </c:pt>
                <c:pt idx="28">
                  <c:v>3.09402</c:v>
                </c:pt>
                <c:pt idx="29">
                  <c:v>2.24824</c:v>
                </c:pt>
                <c:pt idx="30">
                  <c:v>3.3768500000000001</c:v>
                </c:pt>
                <c:pt idx="31">
                  <c:v>3.3973200000000001</c:v>
                </c:pt>
                <c:pt idx="32">
                  <c:v>2.9031400000000001</c:v>
                </c:pt>
                <c:pt idx="33">
                  <c:v>3.1816800000000001</c:v>
                </c:pt>
                <c:pt idx="34">
                  <c:v>3.1564800000000002</c:v>
                </c:pt>
                <c:pt idx="35">
                  <c:v>2.9020600000000001</c:v>
                </c:pt>
                <c:pt idx="36">
                  <c:v>3.2879999999999998</c:v>
                </c:pt>
                <c:pt idx="37">
                  <c:v>2.9799199999999999</c:v>
                </c:pt>
                <c:pt idx="38">
                  <c:v>3.88443</c:v>
                </c:pt>
                <c:pt idx="39">
                  <c:v>1.6971700000000001</c:v>
                </c:pt>
                <c:pt idx="40">
                  <c:v>2.32857</c:v>
                </c:pt>
                <c:pt idx="41">
                  <c:v>2.2690199999999998</c:v>
                </c:pt>
                <c:pt idx="42">
                  <c:v>1.89283</c:v>
                </c:pt>
                <c:pt idx="43">
                  <c:v>1.62425</c:v>
                </c:pt>
                <c:pt idx="44">
                  <c:v>1.7452300000000001</c:v>
                </c:pt>
                <c:pt idx="45">
                  <c:v>1.41767</c:v>
                </c:pt>
                <c:pt idx="46">
                  <c:v>2.073</c:v>
                </c:pt>
              </c:numCache>
            </c:numRef>
          </c:val>
          <c:smooth val="0"/>
          <c:extLst>
            <c:ext xmlns:c16="http://schemas.microsoft.com/office/drawing/2014/chart" uri="{C3380CC4-5D6E-409C-BE32-E72D297353CC}">
              <c16:uniqueId val="{00000002-207E-4DD5-952D-E643CA8AEBD8}"/>
            </c:ext>
          </c:extLst>
        </c:ser>
        <c:dLbls>
          <c:showLegendKey val="0"/>
          <c:showVal val="0"/>
          <c:showCatName val="0"/>
          <c:showSerName val="0"/>
          <c:showPercent val="0"/>
          <c:showBubbleSize val="0"/>
        </c:dLbls>
        <c:smooth val="0"/>
        <c:axId val="2042760704"/>
        <c:axId val="1951598816"/>
      </c:lineChart>
      <c:catAx>
        <c:axId val="2042760704"/>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51598816"/>
        <c:crosses val="autoZero"/>
        <c:auto val="1"/>
        <c:lblAlgn val="ctr"/>
        <c:lblOffset val="100"/>
        <c:tickLblSkip val="1"/>
        <c:noMultiLvlLbl val="0"/>
      </c:catAx>
      <c:valAx>
        <c:axId val="1951598816"/>
        <c:scaling>
          <c:orientation val="minMax"/>
          <c:max val="30"/>
          <c:min val="-1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42760704"/>
        <c:crosses val="autoZero"/>
        <c:crossBetween val="between"/>
        <c:majorUnit val="10"/>
      </c:valAx>
      <c:spPr>
        <a:noFill/>
        <a:ln>
          <a:noFill/>
        </a:ln>
        <a:effectLst/>
      </c:spPr>
    </c:plotArea>
    <c:legend>
      <c:legendPos val="t"/>
      <c:layout>
        <c:manualLayout>
          <c:xMode val="edge"/>
          <c:yMode val="edge"/>
          <c:x val="0.3956511373578302"/>
          <c:y val="0"/>
          <c:w val="0.60314216972878387"/>
          <c:h val="0.19279027621547307"/>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46602508019815E-2"/>
          <c:y val="0.14273090863642043"/>
          <c:w val="0.90092191601049865"/>
          <c:h val="0.65918010248718906"/>
        </c:manualLayout>
      </c:layout>
      <c:barChart>
        <c:barDir val="col"/>
        <c:grouping val="clustered"/>
        <c:varyColors val="0"/>
        <c:ser>
          <c:idx val="0"/>
          <c:order val="0"/>
          <c:tx>
            <c:strRef>
              <c:f>'1.1.B'!$W$1</c:f>
              <c:strCache>
                <c:ptCount val="1"/>
                <c:pt idx="0">
                  <c:v>Advanced economies</c:v>
                </c:pt>
              </c:strCache>
            </c:strRef>
          </c:tx>
          <c:spPr>
            <a:solidFill>
              <a:schemeClr val="accent1"/>
            </a:solidFill>
            <a:ln>
              <a:noFill/>
            </a:ln>
            <a:effectLst/>
          </c:spPr>
          <c:invertIfNegative val="0"/>
          <c:cat>
            <c:numRef>
              <c:f>'1.1.B'!$U$2:$U$12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'1.1.B'!$W$2:$W$12</c:f>
              <c:numCache>
                <c:formatCode>General</c:formatCode>
                <c:ptCount val="11"/>
                <c:pt idx="0">
                  <c:v>2.29834</c:v>
                </c:pt>
                <c:pt idx="1">
                  <c:v>3.8391000000000002</c:v>
                </c:pt>
                <c:pt idx="2">
                  <c:v>0.50631199999999998</c:v>
                </c:pt>
                <c:pt idx="3">
                  <c:v>1.7998799999999999</c:v>
                </c:pt>
                <c:pt idx="4">
                  <c:v>3.1961499999999998</c:v>
                </c:pt>
                <c:pt idx="5">
                  <c:v>2.39791</c:v>
                </c:pt>
                <c:pt idx="6">
                  <c:v>1.3749100000000001</c:v>
                </c:pt>
                <c:pt idx="7">
                  <c:v>0.629749</c:v>
                </c:pt>
                <c:pt idx="8">
                  <c:v>0.33430799999999999</c:v>
                </c:pt>
                <c:pt idx="9">
                  <c:v>0.48335499999999998</c:v>
                </c:pt>
                <c:pt idx="10">
                  <c:v>1.5968800000000001</c:v>
                </c:pt>
              </c:numCache>
            </c:numRef>
          </c:val>
          <c:extLst>
            <c:ext xmlns:c16="http://schemas.microsoft.com/office/drawing/2014/chart" uri="{C3380CC4-5D6E-409C-BE32-E72D297353CC}">
              <c16:uniqueId val="{00000000-6258-4EC1-8665-24735D602171}"/>
            </c:ext>
          </c:extLst>
        </c:ser>
        <c:ser>
          <c:idx val="1"/>
          <c:order val="1"/>
          <c:tx>
            <c:strRef>
              <c:f>'1.1.B'!$X$1</c:f>
              <c:strCache>
                <c:ptCount val="1"/>
                <c:pt idx="0">
                  <c:v>EMDEs</c:v>
                </c:pt>
              </c:strCache>
            </c:strRef>
          </c:tx>
          <c:spPr>
            <a:solidFill>
              <a:schemeClr val="accent2"/>
            </a:solidFill>
            <a:ln>
              <a:noFill/>
            </a:ln>
            <a:effectLst/>
          </c:spPr>
          <c:invertIfNegative val="0"/>
          <c:cat>
            <c:numRef>
              <c:f>'1.1.B'!$U$2:$U$12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'1.1.B'!$X$2:$X$12</c:f>
              <c:numCache>
                <c:formatCode>General</c:formatCode>
                <c:ptCount val="11"/>
                <c:pt idx="0">
                  <c:v>6.1435700000000004</c:v>
                </c:pt>
                <c:pt idx="1">
                  <c:v>10.2784</c:v>
                </c:pt>
                <c:pt idx="2">
                  <c:v>4.2091900000000004</c:v>
                </c:pt>
                <c:pt idx="3">
                  <c:v>4.2574199999999998</c:v>
                </c:pt>
                <c:pt idx="4">
                  <c:v>5.4108499999999999</c:v>
                </c:pt>
                <c:pt idx="5">
                  <c:v>4.93588</c:v>
                </c:pt>
                <c:pt idx="6">
                  <c:v>3.98536</c:v>
                </c:pt>
                <c:pt idx="7">
                  <c:v>3.4183599999999998</c:v>
                </c:pt>
                <c:pt idx="8">
                  <c:v>2.6859799999999998</c:v>
                </c:pt>
                <c:pt idx="9">
                  <c:v>3.5235099999999999</c:v>
                </c:pt>
                <c:pt idx="10">
                  <c:v>3.5202599999999999</c:v>
                </c:pt>
              </c:numCache>
            </c:numRef>
          </c:val>
          <c:extLst>
            <c:ext xmlns:c16="http://schemas.microsoft.com/office/drawing/2014/chart" uri="{C3380CC4-5D6E-409C-BE32-E72D297353CC}">
              <c16:uniqueId val="{00000001-6258-4EC1-8665-24735D602171}"/>
            </c:ext>
          </c:extLst>
        </c:ser>
        <c:dLbls>
          <c:showLegendKey val="0"/>
          <c:showVal val="0"/>
          <c:showCatName val="0"/>
          <c:showSerName val="0"/>
          <c:showPercent val="0"/>
          <c:showBubbleSize val="0"/>
        </c:dLbls>
        <c:gapWidth val="150"/>
        <c:axId val="1837933984"/>
        <c:axId val="1887066320"/>
      </c:barChart>
      <c:catAx>
        <c:axId val="18379339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7066320"/>
        <c:crosses val="autoZero"/>
        <c:auto val="1"/>
        <c:lblAlgn val="ctr"/>
        <c:lblOffset val="100"/>
        <c:noMultiLvlLbl val="0"/>
      </c:catAx>
      <c:valAx>
        <c:axId val="188706632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37933984"/>
        <c:crosses val="autoZero"/>
        <c:crossBetween val="between"/>
      </c:valAx>
      <c:spPr>
        <a:noFill/>
        <a:ln>
          <a:noFill/>
        </a:ln>
        <a:effectLst/>
      </c:spPr>
    </c:plotArea>
    <c:legend>
      <c:legendPos val="t"/>
      <c:layout>
        <c:manualLayout>
          <c:xMode val="edge"/>
          <c:yMode val="edge"/>
          <c:x val="0.13583734324876059"/>
          <c:y val="1.3888888888888888E-2"/>
          <c:w val="0.79471821230679496"/>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343804680664917"/>
          <c:y val="0.13353849518810146"/>
          <c:w val="0.87930847185768446"/>
          <c:h val="0.67141440653251672"/>
        </c:manualLayout>
      </c:layout>
      <c:lineChart>
        <c:grouping val="standard"/>
        <c:varyColors val="0"/>
        <c:ser>
          <c:idx val="0"/>
          <c:order val="0"/>
          <c:tx>
            <c:strRef>
              <c:f>'1.4.F'!$W$2</c:f>
              <c:strCache>
                <c:ptCount val="1"/>
                <c:pt idx="0">
                  <c:v>Core</c:v>
                </c:pt>
              </c:strCache>
            </c:strRef>
          </c:tx>
          <c:spPr>
            <a:ln w="76200"/>
          </c:spPr>
          <c:marker>
            <c:symbol val="none"/>
          </c:marker>
          <c:cat>
            <c:numRef>
              <c:f>'1.4.F'!$U$3:$U$50</c:f>
              <c:numCache>
                <c:formatCode>General</c:formatCode>
                <c:ptCount val="48"/>
                <c:pt idx="0">
                  <c:v>1970</c:v>
                </c:pt>
                <c:pt idx="5">
                  <c:v>1975</c:v>
                </c:pt>
                <c:pt idx="10">
                  <c:v>1980</c:v>
                </c:pt>
                <c:pt idx="15">
                  <c:v>1985</c:v>
                </c:pt>
                <c:pt idx="20">
                  <c:v>1990</c:v>
                </c:pt>
                <c:pt idx="25">
                  <c:v>1995</c:v>
                </c:pt>
                <c:pt idx="30">
                  <c:v>2000</c:v>
                </c:pt>
                <c:pt idx="35">
                  <c:v>2005</c:v>
                </c:pt>
                <c:pt idx="40">
                  <c:v>2010</c:v>
                </c:pt>
                <c:pt idx="47">
                  <c:v>2017</c:v>
                </c:pt>
              </c:numCache>
            </c:numRef>
          </c:cat>
          <c:val>
            <c:numRef>
              <c:f>'1.4.F'!$W$3:$W$50</c:f>
              <c:numCache>
                <c:formatCode>General</c:formatCode>
                <c:ptCount val="48"/>
                <c:pt idx="0">
                  <c:v>4.7184340000000002</c:v>
                </c:pt>
                <c:pt idx="1">
                  <c:v>5.2024540000000004</c:v>
                </c:pt>
                <c:pt idx="2">
                  <c:v>6.3568199999999999</c:v>
                </c:pt>
                <c:pt idx="3">
                  <c:v>8.8342240000000007</c:v>
                </c:pt>
                <c:pt idx="4">
                  <c:v>13.8277</c:v>
                </c:pt>
                <c:pt idx="5">
                  <c:v>13.11777</c:v>
                </c:pt>
                <c:pt idx="6">
                  <c:v>10.41051</c:v>
                </c:pt>
                <c:pt idx="7">
                  <c:v>9.1946309999999993</c:v>
                </c:pt>
                <c:pt idx="8">
                  <c:v>7.6659199999999998</c:v>
                </c:pt>
                <c:pt idx="9">
                  <c:v>8.6284170000000007</c:v>
                </c:pt>
                <c:pt idx="10">
                  <c:v>12.38923</c:v>
                </c:pt>
                <c:pt idx="11">
                  <c:v>11.111499999999999</c:v>
                </c:pt>
                <c:pt idx="12">
                  <c:v>9.5944140000000004</c:v>
                </c:pt>
                <c:pt idx="13">
                  <c:v>8.3050949999999997</c:v>
                </c:pt>
                <c:pt idx="14">
                  <c:v>6.4782900000000003</c:v>
                </c:pt>
                <c:pt idx="15">
                  <c:v>4.9965700000000002</c:v>
                </c:pt>
                <c:pt idx="16">
                  <c:v>5.2964099999999998</c:v>
                </c:pt>
                <c:pt idx="17">
                  <c:v>4.6191500000000003</c:v>
                </c:pt>
                <c:pt idx="18">
                  <c:v>5.53627</c:v>
                </c:pt>
                <c:pt idx="19">
                  <c:v>6.353961</c:v>
                </c:pt>
                <c:pt idx="20">
                  <c:v>6.17821</c:v>
                </c:pt>
                <c:pt idx="21">
                  <c:v>5.8329300000000002</c:v>
                </c:pt>
                <c:pt idx="22">
                  <c:v>5.1323119999999998</c:v>
                </c:pt>
                <c:pt idx="23">
                  <c:v>4.2319000000000004</c:v>
                </c:pt>
                <c:pt idx="24">
                  <c:v>2.9356900000000001</c:v>
                </c:pt>
                <c:pt idx="25">
                  <c:v>3.8696640000000002</c:v>
                </c:pt>
                <c:pt idx="26">
                  <c:v>3.081718</c:v>
                </c:pt>
                <c:pt idx="27">
                  <c:v>2.1847400000000001</c:v>
                </c:pt>
                <c:pt idx="28">
                  <c:v>2.2867139999999999</c:v>
                </c:pt>
                <c:pt idx="29">
                  <c:v>2.0715219999999999</c:v>
                </c:pt>
                <c:pt idx="30">
                  <c:v>2.1502110000000001</c:v>
                </c:pt>
                <c:pt idx="31">
                  <c:v>2.6142099999999999</c:v>
                </c:pt>
                <c:pt idx="32">
                  <c:v>2.5730179999999998</c:v>
                </c:pt>
                <c:pt idx="33">
                  <c:v>2.0861200000000002</c:v>
                </c:pt>
                <c:pt idx="34">
                  <c:v>1.9284699999999999</c:v>
                </c:pt>
                <c:pt idx="35">
                  <c:v>1.6891799999999999</c:v>
                </c:pt>
                <c:pt idx="36">
                  <c:v>2.0046689999999998</c:v>
                </c:pt>
                <c:pt idx="37">
                  <c:v>2.335124</c:v>
                </c:pt>
                <c:pt idx="38">
                  <c:v>4.232024</c:v>
                </c:pt>
                <c:pt idx="39">
                  <c:v>1.9400599999999999</c:v>
                </c:pt>
                <c:pt idx="40">
                  <c:v>1.7606120000000001</c:v>
                </c:pt>
                <c:pt idx="41">
                  <c:v>2.7968790000000001</c:v>
                </c:pt>
                <c:pt idx="42">
                  <c:v>2.1112340000000001</c:v>
                </c:pt>
                <c:pt idx="43">
                  <c:v>1.7076769999999999</c:v>
                </c:pt>
                <c:pt idx="44">
                  <c:v>1.7493570000000001</c:v>
                </c:pt>
                <c:pt idx="45">
                  <c:v>1.2143919999999999</c:v>
                </c:pt>
                <c:pt idx="46">
                  <c:v>1.2015290000000001</c:v>
                </c:pt>
                <c:pt idx="47">
                  <c:v>1.5470999999999999</c:v>
                </c:pt>
              </c:numCache>
            </c:numRef>
          </c:val>
          <c:smooth val="0"/>
          <c:extLst>
            <c:ext xmlns:c16="http://schemas.microsoft.com/office/drawing/2014/chart" uri="{C3380CC4-5D6E-409C-BE32-E72D297353CC}">
              <c16:uniqueId val="{00000000-ED5C-46CC-B2C6-5C404C659A83}"/>
            </c:ext>
          </c:extLst>
        </c:ser>
        <c:ser>
          <c:idx val="1"/>
          <c:order val="1"/>
          <c:tx>
            <c:strRef>
              <c:f>'1.4.F'!$X$2</c:f>
              <c:strCache>
                <c:ptCount val="1"/>
                <c:pt idx="0">
                  <c:v>Food</c:v>
                </c:pt>
              </c:strCache>
            </c:strRef>
          </c:tx>
          <c:spPr>
            <a:ln w="76200">
              <a:solidFill>
                <a:srgbClr val="EB1C2D"/>
              </a:solidFill>
              <a:prstDash val="solid"/>
            </a:ln>
          </c:spPr>
          <c:marker>
            <c:symbol val="none"/>
          </c:marker>
          <c:cat>
            <c:numRef>
              <c:f>'1.4.F'!$U$3:$U$50</c:f>
              <c:numCache>
                <c:formatCode>General</c:formatCode>
                <c:ptCount val="48"/>
                <c:pt idx="0">
                  <c:v>1970</c:v>
                </c:pt>
                <c:pt idx="5">
                  <c:v>1975</c:v>
                </c:pt>
                <c:pt idx="10">
                  <c:v>1980</c:v>
                </c:pt>
                <c:pt idx="15">
                  <c:v>1985</c:v>
                </c:pt>
                <c:pt idx="20">
                  <c:v>1990</c:v>
                </c:pt>
                <c:pt idx="25">
                  <c:v>1995</c:v>
                </c:pt>
                <c:pt idx="30">
                  <c:v>2000</c:v>
                </c:pt>
                <c:pt idx="35">
                  <c:v>2005</c:v>
                </c:pt>
                <c:pt idx="40">
                  <c:v>2010</c:v>
                </c:pt>
                <c:pt idx="47">
                  <c:v>2017</c:v>
                </c:pt>
              </c:numCache>
            </c:numRef>
          </c:cat>
          <c:val>
            <c:numRef>
              <c:f>'1.4.F'!$X$3:$X$50</c:f>
              <c:numCache>
                <c:formatCode>General</c:formatCode>
                <c:ptCount val="48"/>
                <c:pt idx="0">
                  <c:v>4.7</c:v>
                </c:pt>
                <c:pt idx="1">
                  <c:v>5.8</c:v>
                </c:pt>
                <c:pt idx="2">
                  <c:v>7</c:v>
                </c:pt>
                <c:pt idx="3">
                  <c:v>12.8</c:v>
                </c:pt>
                <c:pt idx="4">
                  <c:v>16</c:v>
                </c:pt>
                <c:pt idx="5">
                  <c:v>12.54</c:v>
                </c:pt>
                <c:pt idx="6">
                  <c:v>10.199999999999999</c:v>
                </c:pt>
                <c:pt idx="7">
                  <c:v>9.6999999999999993</c:v>
                </c:pt>
                <c:pt idx="8">
                  <c:v>8.1</c:v>
                </c:pt>
                <c:pt idx="9">
                  <c:v>10.3</c:v>
                </c:pt>
                <c:pt idx="10">
                  <c:v>12.6</c:v>
                </c:pt>
                <c:pt idx="11">
                  <c:v>12.4</c:v>
                </c:pt>
                <c:pt idx="12">
                  <c:v>9.6</c:v>
                </c:pt>
                <c:pt idx="13">
                  <c:v>7.2</c:v>
                </c:pt>
                <c:pt idx="14">
                  <c:v>7.9</c:v>
                </c:pt>
                <c:pt idx="15">
                  <c:v>6.3</c:v>
                </c:pt>
                <c:pt idx="16">
                  <c:v>3.5</c:v>
                </c:pt>
                <c:pt idx="17">
                  <c:v>3.7</c:v>
                </c:pt>
                <c:pt idx="18">
                  <c:v>5.4803810000000004</c:v>
                </c:pt>
                <c:pt idx="19">
                  <c:v>5.7431200000000002</c:v>
                </c:pt>
                <c:pt idx="20">
                  <c:v>6.3</c:v>
                </c:pt>
                <c:pt idx="21">
                  <c:v>4.5386119999999996</c:v>
                </c:pt>
                <c:pt idx="22">
                  <c:v>3.1</c:v>
                </c:pt>
                <c:pt idx="23">
                  <c:v>1.9</c:v>
                </c:pt>
                <c:pt idx="24">
                  <c:v>3.5389219999999999</c:v>
                </c:pt>
                <c:pt idx="25">
                  <c:v>3.028162</c:v>
                </c:pt>
                <c:pt idx="26">
                  <c:v>3.09</c:v>
                </c:pt>
                <c:pt idx="27">
                  <c:v>2.6240220000000001</c:v>
                </c:pt>
                <c:pt idx="28">
                  <c:v>2.7</c:v>
                </c:pt>
                <c:pt idx="29">
                  <c:v>1.2863119999999999</c:v>
                </c:pt>
                <c:pt idx="30">
                  <c:v>1.5665439999999999</c:v>
                </c:pt>
                <c:pt idx="31">
                  <c:v>4.0999999999999996</c:v>
                </c:pt>
                <c:pt idx="32">
                  <c:v>2.6</c:v>
                </c:pt>
                <c:pt idx="33">
                  <c:v>2.0533990000000002</c:v>
                </c:pt>
                <c:pt idx="34">
                  <c:v>1.8102940000000001</c:v>
                </c:pt>
                <c:pt idx="35">
                  <c:v>1.83</c:v>
                </c:pt>
                <c:pt idx="36">
                  <c:v>2.6906300000000001</c:v>
                </c:pt>
                <c:pt idx="37">
                  <c:v>3.98</c:v>
                </c:pt>
                <c:pt idx="38">
                  <c:v>8.0281099999999999</c:v>
                </c:pt>
                <c:pt idx="39">
                  <c:v>2.8914650000000002</c:v>
                </c:pt>
                <c:pt idx="40">
                  <c:v>1.366411</c:v>
                </c:pt>
                <c:pt idx="41">
                  <c:v>4.2229049999999999</c:v>
                </c:pt>
                <c:pt idx="42">
                  <c:v>3.2456849999999999</c:v>
                </c:pt>
                <c:pt idx="43">
                  <c:v>2.7867679999999999</c:v>
                </c:pt>
                <c:pt idx="44">
                  <c:v>1.034427</c:v>
                </c:pt>
                <c:pt idx="45">
                  <c:v>1.649357</c:v>
                </c:pt>
                <c:pt idx="46">
                  <c:v>1.319888</c:v>
                </c:pt>
                <c:pt idx="47">
                  <c:v>2.0113089999999998</c:v>
                </c:pt>
              </c:numCache>
            </c:numRef>
          </c:val>
          <c:smooth val="0"/>
          <c:extLst>
            <c:ext xmlns:c16="http://schemas.microsoft.com/office/drawing/2014/chart" uri="{C3380CC4-5D6E-409C-BE32-E72D297353CC}">
              <c16:uniqueId val="{00000001-ED5C-46CC-B2C6-5C404C659A83}"/>
            </c:ext>
          </c:extLst>
        </c:ser>
        <c:ser>
          <c:idx val="3"/>
          <c:order val="2"/>
          <c:tx>
            <c:strRef>
              <c:f>'1.4.F'!$Y$2</c:f>
              <c:strCache>
                <c:ptCount val="1"/>
                <c:pt idx="0">
                  <c:v>Energy</c:v>
                </c:pt>
              </c:strCache>
            </c:strRef>
          </c:tx>
          <c:spPr>
            <a:ln w="76200">
              <a:solidFill>
                <a:srgbClr val="F78D28"/>
              </a:solidFill>
            </a:ln>
          </c:spPr>
          <c:marker>
            <c:symbol val="none"/>
          </c:marker>
          <c:cat>
            <c:numRef>
              <c:f>'1.4.F'!$U$3:$U$50</c:f>
              <c:numCache>
                <c:formatCode>General</c:formatCode>
                <c:ptCount val="48"/>
                <c:pt idx="0">
                  <c:v>1970</c:v>
                </c:pt>
                <c:pt idx="5">
                  <c:v>1975</c:v>
                </c:pt>
                <c:pt idx="10">
                  <c:v>1980</c:v>
                </c:pt>
                <c:pt idx="15">
                  <c:v>1985</c:v>
                </c:pt>
                <c:pt idx="20">
                  <c:v>1990</c:v>
                </c:pt>
                <c:pt idx="25">
                  <c:v>1995</c:v>
                </c:pt>
                <c:pt idx="30">
                  <c:v>2000</c:v>
                </c:pt>
                <c:pt idx="35">
                  <c:v>2005</c:v>
                </c:pt>
                <c:pt idx="40">
                  <c:v>2010</c:v>
                </c:pt>
                <c:pt idx="47">
                  <c:v>2017</c:v>
                </c:pt>
              </c:numCache>
            </c:numRef>
          </c:cat>
          <c:val>
            <c:numRef>
              <c:f>'1.4.F'!$Y$3:$Y$50</c:f>
              <c:numCache>
                <c:formatCode>General</c:formatCode>
                <c:ptCount val="48"/>
                <c:pt idx="0">
                  <c:v>4.3</c:v>
                </c:pt>
                <c:pt idx="1">
                  <c:v>4.9000000000000004</c:v>
                </c:pt>
                <c:pt idx="2">
                  <c:v>3.1</c:v>
                </c:pt>
                <c:pt idx="3">
                  <c:v>6.5</c:v>
                </c:pt>
                <c:pt idx="4">
                  <c:v>21.6</c:v>
                </c:pt>
                <c:pt idx="5">
                  <c:v>11.7</c:v>
                </c:pt>
                <c:pt idx="6">
                  <c:v>10.1</c:v>
                </c:pt>
                <c:pt idx="7">
                  <c:v>10</c:v>
                </c:pt>
                <c:pt idx="8">
                  <c:v>7.9375</c:v>
                </c:pt>
                <c:pt idx="9">
                  <c:v>13.2</c:v>
                </c:pt>
                <c:pt idx="10">
                  <c:v>21.5</c:v>
                </c:pt>
                <c:pt idx="11">
                  <c:v>16.2</c:v>
                </c:pt>
                <c:pt idx="12">
                  <c:v>11.8</c:v>
                </c:pt>
                <c:pt idx="13">
                  <c:v>5.5949169999999997</c:v>
                </c:pt>
                <c:pt idx="14">
                  <c:v>5.4</c:v>
                </c:pt>
                <c:pt idx="15">
                  <c:v>5.4</c:v>
                </c:pt>
                <c:pt idx="16">
                  <c:v>1.1000000000000001</c:v>
                </c:pt>
                <c:pt idx="17">
                  <c:v>2.9</c:v>
                </c:pt>
                <c:pt idx="18">
                  <c:v>3.583771</c:v>
                </c:pt>
                <c:pt idx="19">
                  <c:v>4.5999999999999996</c:v>
                </c:pt>
                <c:pt idx="20">
                  <c:v>7.2298580000000001</c:v>
                </c:pt>
                <c:pt idx="21">
                  <c:v>8.0991160000000004</c:v>
                </c:pt>
                <c:pt idx="22">
                  <c:v>4.3</c:v>
                </c:pt>
                <c:pt idx="23">
                  <c:v>4.3</c:v>
                </c:pt>
                <c:pt idx="24">
                  <c:v>3.6843889999999999</c:v>
                </c:pt>
                <c:pt idx="25">
                  <c:v>2.9543249999999999</c:v>
                </c:pt>
                <c:pt idx="26">
                  <c:v>3.1</c:v>
                </c:pt>
                <c:pt idx="27">
                  <c:v>3.1</c:v>
                </c:pt>
                <c:pt idx="28">
                  <c:v>1.51</c:v>
                </c:pt>
                <c:pt idx="29">
                  <c:v>1.5374129999999999</c:v>
                </c:pt>
                <c:pt idx="30">
                  <c:v>5.8</c:v>
                </c:pt>
                <c:pt idx="31">
                  <c:v>3.5</c:v>
                </c:pt>
                <c:pt idx="32">
                  <c:v>2.4</c:v>
                </c:pt>
                <c:pt idx="33">
                  <c:v>3.862177</c:v>
                </c:pt>
                <c:pt idx="34">
                  <c:v>3.2</c:v>
                </c:pt>
                <c:pt idx="35">
                  <c:v>4.8947770000000004</c:v>
                </c:pt>
                <c:pt idx="36">
                  <c:v>5.0999999999999996</c:v>
                </c:pt>
                <c:pt idx="37">
                  <c:v>3.1621839999999999</c:v>
                </c:pt>
                <c:pt idx="38">
                  <c:v>6.25</c:v>
                </c:pt>
                <c:pt idx="39">
                  <c:v>1.294478</c:v>
                </c:pt>
                <c:pt idx="40">
                  <c:v>3.4120309999999998</c:v>
                </c:pt>
                <c:pt idx="41">
                  <c:v>5.1591379999999996</c:v>
                </c:pt>
                <c:pt idx="42">
                  <c:v>3.424172</c:v>
                </c:pt>
                <c:pt idx="43">
                  <c:v>2.0676830000000002</c:v>
                </c:pt>
                <c:pt idx="44">
                  <c:v>1.9884599999999999</c:v>
                </c:pt>
                <c:pt idx="45">
                  <c:v>0.2337515</c:v>
                </c:pt>
                <c:pt idx="46">
                  <c:v>0.59747380000000005</c:v>
                </c:pt>
                <c:pt idx="47">
                  <c:v>1.9550000000000001</c:v>
                </c:pt>
              </c:numCache>
            </c:numRef>
          </c:val>
          <c:smooth val="0"/>
          <c:extLst>
            <c:ext xmlns:c16="http://schemas.microsoft.com/office/drawing/2014/chart" uri="{C3380CC4-5D6E-409C-BE32-E72D297353CC}">
              <c16:uniqueId val="{00000002-ED5C-46CC-B2C6-5C404C659A83}"/>
            </c:ext>
          </c:extLst>
        </c:ser>
        <c:dLbls>
          <c:showLegendKey val="0"/>
          <c:showVal val="0"/>
          <c:showCatName val="0"/>
          <c:showSerName val="0"/>
          <c:showPercent val="0"/>
          <c:showBubbleSize val="0"/>
        </c:dLbls>
        <c:smooth val="0"/>
        <c:axId val="513346520"/>
        <c:axId val="513346912"/>
        <c:extLst/>
      </c:lineChart>
      <c:catAx>
        <c:axId val="513346520"/>
        <c:scaling>
          <c:orientation val="minMax"/>
        </c:scaling>
        <c:delete val="0"/>
        <c:axPos val="b"/>
        <c:numFmt formatCode="General" sourceLinked="1"/>
        <c:majorTickMark val="none"/>
        <c:minorTickMark val="none"/>
        <c:tickLblPos val="low"/>
        <c:spPr>
          <a:ln>
            <a:solidFill>
              <a:sysClr val="windowText" lastClr="000000"/>
            </a:solidFill>
          </a:ln>
        </c:spPr>
        <c:txPr>
          <a:bodyPr rot="-5400000" vert="horz"/>
          <a:lstStyle/>
          <a:p>
            <a:pPr>
              <a:defRPr/>
            </a:pPr>
            <a:endParaRPr lang="en-US"/>
          </a:p>
        </c:txPr>
        <c:crossAx val="513346912"/>
        <c:crosses val="autoZero"/>
        <c:auto val="1"/>
        <c:lblAlgn val="ctr"/>
        <c:lblOffset val="100"/>
        <c:tickLblSkip val="1"/>
        <c:tickMarkSkip val="5"/>
        <c:noMultiLvlLbl val="0"/>
      </c:catAx>
      <c:valAx>
        <c:axId val="513346912"/>
        <c:scaling>
          <c:orientation val="minMax"/>
        </c:scaling>
        <c:delete val="0"/>
        <c:axPos val="l"/>
        <c:numFmt formatCode="0" sourceLinked="0"/>
        <c:majorTickMark val="out"/>
        <c:minorTickMark val="none"/>
        <c:tickLblPos val="nextTo"/>
        <c:spPr>
          <a:ln>
            <a:noFill/>
          </a:ln>
        </c:spPr>
        <c:crossAx val="513346520"/>
        <c:crosses val="autoZero"/>
        <c:crossBetween val="between"/>
      </c:valAx>
    </c:plotArea>
    <c:legend>
      <c:legendPos val="r"/>
      <c:layout>
        <c:manualLayout>
          <c:xMode val="edge"/>
          <c:yMode val="edge"/>
          <c:x val="0.41905429790026244"/>
          <c:y val="3.2385535141440653E-4"/>
          <c:w val="0.57852343977836107"/>
          <c:h val="0.18921726450860313"/>
        </c:manualLayout>
      </c:layout>
      <c:overlay val="0"/>
    </c:legend>
    <c:plotVisOnly val="1"/>
    <c:dispBlanksAs val="gap"/>
    <c:showDLblsOverMax val="0"/>
  </c:chart>
  <c:spPr>
    <a:solidFill>
      <a:sysClr val="window" lastClr="FFFFFF"/>
    </a:solidFill>
    <a:ln>
      <a:noFill/>
    </a:ln>
  </c:spPr>
  <c:txPr>
    <a:bodyPr/>
    <a:lstStyle/>
    <a:p>
      <a:pPr>
        <a:defRPr sz="33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3.6248906386701653E-3"/>
          <c:y val="1.2037037037037037E-2"/>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6784321230679496E-2"/>
          <c:y val="0.12978174603174603"/>
          <c:w val="0.87026994021580639"/>
          <c:h val="0.67210504936882887"/>
        </c:manualLayout>
      </c:layout>
      <c:areaChart>
        <c:grouping val="standard"/>
        <c:varyColors val="0"/>
        <c:ser>
          <c:idx val="3"/>
          <c:order val="3"/>
          <c:tx>
            <c:v>1</c:v>
          </c:tx>
          <c:spPr>
            <a:solidFill>
              <a:srgbClr val="A6A6A6">
                <a:alpha val="24000"/>
              </a:srgbClr>
            </a:solidFill>
            <a:ln>
              <a:noFill/>
            </a:ln>
            <a:effectLst/>
          </c:spPr>
          <c:val>
            <c:numRef>
              <c:f>'1.5.A'!$Y$4:$Y$36</c:f>
              <c:numCache>
                <c:formatCode>General</c:formatCode>
                <c:ptCount val="33"/>
                <c:pt idx="10">
                  <c:v>60</c:v>
                </c:pt>
                <c:pt idx="11">
                  <c:v>60</c:v>
                </c:pt>
                <c:pt idx="12">
                  <c:v>60</c:v>
                </c:pt>
                <c:pt idx="13">
                  <c:v>60</c:v>
                </c:pt>
                <c:pt idx="14">
                  <c:v>60</c:v>
                </c:pt>
                <c:pt idx="15">
                  <c:v>60</c:v>
                </c:pt>
                <c:pt idx="16">
                  <c:v>60</c:v>
                </c:pt>
                <c:pt idx="17">
                  <c:v>60</c:v>
                </c:pt>
                <c:pt idx="18">
                  <c:v>60</c:v>
                </c:pt>
                <c:pt idx="19">
                  <c:v>60</c:v>
                </c:pt>
                <c:pt idx="20">
                  <c:v>60</c:v>
                </c:pt>
              </c:numCache>
            </c:numRef>
          </c:val>
          <c:extLst>
            <c:ext xmlns:c16="http://schemas.microsoft.com/office/drawing/2014/chart" uri="{C3380CC4-5D6E-409C-BE32-E72D297353CC}">
              <c16:uniqueId val="{00000004-2D07-4E52-AE4E-107F81EC33E7}"/>
            </c:ext>
          </c:extLst>
        </c:ser>
        <c:dLbls>
          <c:showLegendKey val="0"/>
          <c:showVal val="0"/>
          <c:showCatName val="0"/>
          <c:showSerName val="0"/>
          <c:showPercent val="0"/>
          <c:showBubbleSize val="0"/>
        </c:dLbls>
        <c:axId val="1690889344"/>
        <c:axId val="1605306464"/>
      </c:areaChart>
      <c:lineChart>
        <c:grouping val="standard"/>
        <c:varyColors val="0"/>
        <c:ser>
          <c:idx val="0"/>
          <c:order val="0"/>
          <c:tx>
            <c:strRef>
              <c:f>'1.5.A'!$V$2</c:f>
              <c:strCache>
                <c:ptCount val="1"/>
                <c:pt idx="0">
                  <c:v>Median</c:v>
                </c:pt>
              </c:strCache>
            </c:strRef>
          </c:tx>
          <c:spPr>
            <a:ln w="76200" cap="rnd">
              <a:solidFill>
                <a:schemeClr val="accent1"/>
              </a:solidFill>
              <a:round/>
            </a:ln>
            <a:effectLst/>
          </c:spPr>
          <c:marker>
            <c:symbol val="none"/>
          </c:marker>
          <c:cat>
            <c:numRef>
              <c:f>'1.5.A'!$U$4:$U$36</c:f>
              <c:numCache>
                <c:formatCode>General</c:formatCode>
                <c:ptCount val="3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numCache>
            </c:numRef>
          </c:cat>
          <c:val>
            <c:numRef>
              <c:f>'1.5.A'!$V$4:$V$36</c:f>
              <c:numCache>
                <c:formatCode>General</c:formatCode>
                <c:ptCount val="33"/>
                <c:pt idx="0">
                  <c:v>5.6819100000000002</c:v>
                </c:pt>
                <c:pt idx="1">
                  <c:v>5.2996699999999999</c:v>
                </c:pt>
                <c:pt idx="2">
                  <c:v>7.0252649999999992</c:v>
                </c:pt>
                <c:pt idx="3">
                  <c:v>14.30335</c:v>
                </c:pt>
                <c:pt idx="4">
                  <c:v>22.673200000000001</c:v>
                </c:pt>
                <c:pt idx="5">
                  <c:v>16.068300000000001</c:v>
                </c:pt>
                <c:pt idx="6">
                  <c:v>9.9315749999999987</c:v>
                </c:pt>
                <c:pt idx="7">
                  <c:v>11.5724</c:v>
                </c:pt>
                <c:pt idx="8">
                  <c:v>10.306150000000001</c:v>
                </c:pt>
                <c:pt idx="9">
                  <c:v>15.2254</c:v>
                </c:pt>
                <c:pt idx="10">
                  <c:v>18.563200000000002</c:v>
                </c:pt>
                <c:pt idx="11">
                  <c:v>14.682400000000001</c:v>
                </c:pt>
                <c:pt idx="12">
                  <c:v>9.3216450000000002</c:v>
                </c:pt>
                <c:pt idx="13">
                  <c:v>10.9129</c:v>
                </c:pt>
                <c:pt idx="14">
                  <c:v>11.761800000000001</c:v>
                </c:pt>
                <c:pt idx="15">
                  <c:v>15.040900000000001</c:v>
                </c:pt>
                <c:pt idx="16">
                  <c:v>11.690100000000001</c:v>
                </c:pt>
                <c:pt idx="17">
                  <c:v>14.0647</c:v>
                </c:pt>
                <c:pt idx="18">
                  <c:v>12.75855</c:v>
                </c:pt>
                <c:pt idx="19">
                  <c:v>14.7515</c:v>
                </c:pt>
                <c:pt idx="20">
                  <c:v>22.641400000000001</c:v>
                </c:pt>
                <c:pt idx="21">
                  <c:v>23.443449999999999</c:v>
                </c:pt>
                <c:pt idx="22">
                  <c:v>13.6265</c:v>
                </c:pt>
                <c:pt idx="23">
                  <c:v>10.7919</c:v>
                </c:pt>
                <c:pt idx="24">
                  <c:v>9.7002450000000007</c:v>
                </c:pt>
                <c:pt idx="25">
                  <c:v>10.564349999999999</c:v>
                </c:pt>
                <c:pt idx="26">
                  <c:v>8.5740149999999993</c:v>
                </c:pt>
                <c:pt idx="27">
                  <c:v>7.0473400000000002</c:v>
                </c:pt>
                <c:pt idx="28">
                  <c:v>5.3614750000000004</c:v>
                </c:pt>
                <c:pt idx="29">
                  <c:v>4.180885</c:v>
                </c:pt>
                <c:pt idx="30">
                  <c:v>4.6860249999999999</c:v>
                </c:pt>
                <c:pt idx="31">
                  <c:v>4.8332800000000002</c:v>
                </c:pt>
                <c:pt idx="32">
                  <c:v>4.6356799999999998</c:v>
                </c:pt>
              </c:numCache>
            </c:numRef>
          </c:val>
          <c:smooth val="0"/>
          <c:extLst>
            <c:ext xmlns:c16="http://schemas.microsoft.com/office/drawing/2014/chart" uri="{C3380CC4-5D6E-409C-BE32-E72D297353CC}">
              <c16:uniqueId val="{00000000-2D07-4E52-AE4E-107F81EC33E7}"/>
            </c:ext>
          </c:extLst>
        </c:ser>
        <c:ser>
          <c:idx val="1"/>
          <c:order val="1"/>
          <c:tx>
            <c:v>Interquartile range</c:v>
          </c:tx>
          <c:spPr>
            <a:ln w="76200" cap="rnd">
              <a:solidFill>
                <a:srgbClr val="002345"/>
              </a:solidFill>
              <a:prstDash val="sysDash"/>
              <a:round/>
            </a:ln>
            <a:effectLst/>
          </c:spPr>
          <c:marker>
            <c:symbol val="none"/>
          </c:marker>
          <c:cat>
            <c:numRef>
              <c:f>'1.5.A'!$U$4:$U$36</c:f>
              <c:numCache>
                <c:formatCode>General</c:formatCode>
                <c:ptCount val="3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numCache>
            </c:numRef>
          </c:cat>
          <c:val>
            <c:numRef>
              <c:f>'1.5.A'!$W$4:$W$36</c:f>
              <c:numCache>
                <c:formatCode>General</c:formatCode>
                <c:ptCount val="33"/>
                <c:pt idx="0">
                  <c:v>3.0326899999999997</c:v>
                </c:pt>
                <c:pt idx="1">
                  <c:v>3.2024499999999998</c:v>
                </c:pt>
                <c:pt idx="2">
                  <c:v>4.3728475000000007</c:v>
                </c:pt>
                <c:pt idx="3">
                  <c:v>11.608600000000001</c:v>
                </c:pt>
                <c:pt idx="4">
                  <c:v>16.438200000000002</c:v>
                </c:pt>
                <c:pt idx="5">
                  <c:v>9.8357250000000001</c:v>
                </c:pt>
                <c:pt idx="6">
                  <c:v>4.9609325000000002</c:v>
                </c:pt>
                <c:pt idx="7">
                  <c:v>8.4141250000000003</c:v>
                </c:pt>
                <c:pt idx="8">
                  <c:v>6.1397675000000005</c:v>
                </c:pt>
                <c:pt idx="9">
                  <c:v>11.307550000000001</c:v>
                </c:pt>
                <c:pt idx="10">
                  <c:v>16.172450000000001</c:v>
                </c:pt>
                <c:pt idx="11">
                  <c:v>11.38095</c:v>
                </c:pt>
                <c:pt idx="12">
                  <c:v>6.4122125000000008</c:v>
                </c:pt>
                <c:pt idx="13">
                  <c:v>4.8817450000000004</c:v>
                </c:pt>
                <c:pt idx="14">
                  <c:v>3.8021849999999997</c:v>
                </c:pt>
                <c:pt idx="15">
                  <c:v>3.8713275</c:v>
                </c:pt>
                <c:pt idx="16">
                  <c:v>2.6282375</c:v>
                </c:pt>
                <c:pt idx="17">
                  <c:v>3.5279324999999999</c:v>
                </c:pt>
                <c:pt idx="18">
                  <c:v>4.3281749999999999</c:v>
                </c:pt>
                <c:pt idx="19">
                  <c:v>5.5416275000000006</c:v>
                </c:pt>
                <c:pt idx="20">
                  <c:v>6.0573299999999994</c:v>
                </c:pt>
                <c:pt idx="21">
                  <c:v>6.0014275000000001</c:v>
                </c:pt>
                <c:pt idx="22">
                  <c:v>5.3885974999999995</c:v>
                </c:pt>
                <c:pt idx="23">
                  <c:v>3.0271500000000002</c:v>
                </c:pt>
                <c:pt idx="24">
                  <c:v>3.29148</c:v>
                </c:pt>
                <c:pt idx="25">
                  <c:v>2.9400049999999998</c:v>
                </c:pt>
                <c:pt idx="26">
                  <c:v>2.3112550000000001</c:v>
                </c:pt>
                <c:pt idx="27">
                  <c:v>2.1583125000000001</c:v>
                </c:pt>
                <c:pt idx="28">
                  <c:v>2.1820475000000004</c:v>
                </c:pt>
                <c:pt idx="29">
                  <c:v>1.4836075</c:v>
                </c:pt>
                <c:pt idx="30">
                  <c:v>2.2489224999999999</c:v>
                </c:pt>
                <c:pt idx="31">
                  <c:v>2.2388349999999999</c:v>
                </c:pt>
                <c:pt idx="32">
                  <c:v>1.8630225</c:v>
                </c:pt>
              </c:numCache>
            </c:numRef>
          </c:val>
          <c:smooth val="0"/>
          <c:extLst>
            <c:ext xmlns:c16="http://schemas.microsoft.com/office/drawing/2014/chart" uri="{C3380CC4-5D6E-409C-BE32-E72D297353CC}">
              <c16:uniqueId val="{00000001-2D07-4E52-AE4E-107F81EC33E7}"/>
            </c:ext>
          </c:extLst>
        </c:ser>
        <c:ser>
          <c:idx val="2"/>
          <c:order val="2"/>
          <c:tx>
            <c:strRef>
              <c:f>'1.5.A'!$X$3</c:f>
              <c:strCache>
                <c:ptCount val="1"/>
                <c:pt idx="0">
                  <c:v>75</c:v>
                </c:pt>
              </c:strCache>
            </c:strRef>
          </c:tx>
          <c:spPr>
            <a:ln w="76200" cap="rnd">
              <a:solidFill>
                <a:srgbClr val="002345"/>
              </a:solidFill>
              <a:prstDash val="sysDash"/>
              <a:round/>
            </a:ln>
            <a:effectLst/>
          </c:spPr>
          <c:marker>
            <c:symbol val="none"/>
          </c:marker>
          <c:cat>
            <c:numRef>
              <c:f>'1.5.A'!$U$4:$U$36</c:f>
              <c:numCache>
                <c:formatCode>General</c:formatCode>
                <c:ptCount val="3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numCache>
            </c:numRef>
          </c:cat>
          <c:val>
            <c:numRef>
              <c:f>'1.5.A'!$X$4:$X$36</c:f>
              <c:numCache>
                <c:formatCode>General</c:formatCode>
                <c:ptCount val="33"/>
                <c:pt idx="0">
                  <c:v>13.872175</c:v>
                </c:pt>
                <c:pt idx="1">
                  <c:v>10.062184999999999</c:v>
                </c:pt>
                <c:pt idx="2">
                  <c:v>12.912475000000001</c:v>
                </c:pt>
                <c:pt idx="3">
                  <c:v>21.344925</c:v>
                </c:pt>
                <c:pt idx="4">
                  <c:v>28.818399999999997</c:v>
                </c:pt>
                <c:pt idx="5">
                  <c:v>20.000724999999999</c:v>
                </c:pt>
                <c:pt idx="6">
                  <c:v>15.662374999999999</c:v>
                </c:pt>
                <c:pt idx="7">
                  <c:v>17.965</c:v>
                </c:pt>
                <c:pt idx="8">
                  <c:v>17.570824999999999</c:v>
                </c:pt>
                <c:pt idx="9">
                  <c:v>25.405425000000001</c:v>
                </c:pt>
                <c:pt idx="10">
                  <c:v>26.727174999999999</c:v>
                </c:pt>
                <c:pt idx="11">
                  <c:v>24.778550000000003</c:v>
                </c:pt>
                <c:pt idx="12">
                  <c:v>21.597874999999998</c:v>
                </c:pt>
                <c:pt idx="13">
                  <c:v>31.458625000000001</c:v>
                </c:pt>
                <c:pt idx="14">
                  <c:v>28.66865</c:v>
                </c:pt>
                <c:pt idx="15">
                  <c:v>34.361674999999998</c:v>
                </c:pt>
                <c:pt idx="16">
                  <c:v>33.184024999999998</c:v>
                </c:pt>
                <c:pt idx="17">
                  <c:v>28.901</c:v>
                </c:pt>
                <c:pt idx="18">
                  <c:v>40.890949999999997</c:v>
                </c:pt>
                <c:pt idx="19">
                  <c:v>49.405474999999996</c:v>
                </c:pt>
                <c:pt idx="20">
                  <c:v>43.046199999999999</c:v>
                </c:pt>
                <c:pt idx="21">
                  <c:v>47.510350000000003</c:v>
                </c:pt>
                <c:pt idx="22">
                  <c:v>27.316949999999999</c:v>
                </c:pt>
                <c:pt idx="23">
                  <c:v>22.162100000000002</c:v>
                </c:pt>
                <c:pt idx="24">
                  <c:v>23.070149999999998</c:v>
                </c:pt>
                <c:pt idx="25">
                  <c:v>22.961874999999999</c:v>
                </c:pt>
                <c:pt idx="26">
                  <c:v>18.287775</c:v>
                </c:pt>
                <c:pt idx="27">
                  <c:v>10.5510375</c:v>
                </c:pt>
                <c:pt idx="28">
                  <c:v>11.5815</c:v>
                </c:pt>
                <c:pt idx="29">
                  <c:v>9.0146949999999997</c:v>
                </c:pt>
                <c:pt idx="30">
                  <c:v>9.2896025000000009</c:v>
                </c:pt>
                <c:pt idx="31">
                  <c:v>7.4565200000000003</c:v>
                </c:pt>
                <c:pt idx="32">
                  <c:v>8.6288699999999992</c:v>
                </c:pt>
              </c:numCache>
            </c:numRef>
          </c:val>
          <c:smooth val="0"/>
          <c:extLst>
            <c:ext xmlns:c16="http://schemas.microsoft.com/office/drawing/2014/chart" uri="{C3380CC4-5D6E-409C-BE32-E72D297353CC}">
              <c16:uniqueId val="{00000002-2D07-4E52-AE4E-107F81EC33E7}"/>
            </c:ext>
          </c:extLst>
        </c:ser>
        <c:dLbls>
          <c:showLegendKey val="0"/>
          <c:showVal val="0"/>
          <c:showCatName val="0"/>
          <c:showSerName val="0"/>
          <c:showPercent val="0"/>
          <c:showBubbleSize val="0"/>
        </c:dLbls>
        <c:marker val="1"/>
        <c:smooth val="0"/>
        <c:axId val="1690889344"/>
        <c:axId val="1605306464"/>
      </c:lineChart>
      <c:catAx>
        <c:axId val="1690889344"/>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05306464"/>
        <c:crosses val="autoZero"/>
        <c:auto val="1"/>
        <c:lblAlgn val="ctr"/>
        <c:lblOffset val="100"/>
        <c:noMultiLvlLbl val="0"/>
      </c:catAx>
      <c:valAx>
        <c:axId val="1605306464"/>
        <c:scaling>
          <c:orientation val="minMax"/>
          <c:max val="6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90889344"/>
        <c:crosses val="autoZero"/>
        <c:crossBetween val="between"/>
      </c:valAx>
      <c:spPr>
        <a:noFill/>
        <a:ln>
          <a:noFill/>
        </a:ln>
        <a:effectLst/>
      </c:spPr>
    </c:plotArea>
    <c:legend>
      <c:legendPos val="b"/>
      <c:legendEntry>
        <c:idx val="0"/>
        <c:delete val="1"/>
      </c:legendEntry>
      <c:legendEntry>
        <c:idx val="3"/>
        <c:delete val="1"/>
      </c:legendEntry>
      <c:layout>
        <c:manualLayout>
          <c:xMode val="edge"/>
          <c:yMode val="edge"/>
          <c:x val="0.18883192986293379"/>
          <c:y val="5.2826834145731791E-2"/>
          <c:w val="0.6071513273801542"/>
          <c:h val="8.3335958005249344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Percent</a:t>
            </a:r>
          </a:p>
        </c:rich>
      </c:tx>
      <c:layout>
        <c:manualLayout>
          <c:xMode val="edge"/>
          <c:yMode val="edge"/>
          <c:x val="3.6248906386701653E-3"/>
          <c:y val="1.2037037037037037E-2"/>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6580927384076991E-2"/>
          <c:y val="9.266068824730242E-2"/>
          <c:w val="0.86227896339283805"/>
          <c:h val="0.80259259259259241"/>
        </c:manualLayout>
      </c:layout>
      <c:lineChart>
        <c:grouping val="standard"/>
        <c:varyColors val="0"/>
        <c:ser>
          <c:idx val="0"/>
          <c:order val="0"/>
          <c:tx>
            <c:v>Median</c:v>
          </c:tx>
          <c:spPr>
            <a:ln w="57150" cap="rnd">
              <a:solidFill>
                <a:srgbClr val="002345"/>
              </a:solidFill>
              <a:round/>
            </a:ln>
            <a:effectLst/>
          </c:spPr>
          <c:marker>
            <c:symbol val="none"/>
          </c:marker>
          <c:cat>
            <c:numRef>
              <c:f>'1.5.A'!$BB$7:$BB$53</c:f>
              <c:numCache>
                <c:formatCode>General</c:formatCode>
                <c:ptCount val="47"/>
              </c:numCache>
            </c:numRef>
          </c:cat>
          <c:val>
            <c:numRef>
              <c:f>'1.5.A'!$BF$7:$BF$53</c:f>
              <c:numCache>
                <c:formatCode>General</c:formatCode>
                <c:ptCount val="47"/>
              </c:numCache>
            </c:numRef>
          </c:val>
          <c:smooth val="0"/>
          <c:extLst>
            <c:ext xmlns:c16="http://schemas.microsoft.com/office/drawing/2014/chart" uri="{C3380CC4-5D6E-409C-BE32-E72D297353CC}">
              <c16:uniqueId val="{00000000-67CE-482E-BED6-0CA8634FFD79}"/>
            </c:ext>
          </c:extLst>
        </c:ser>
        <c:ser>
          <c:idx val="1"/>
          <c:order val="1"/>
          <c:tx>
            <c:v>Interquartile range</c:v>
          </c:tx>
          <c:spPr>
            <a:ln w="57150" cap="rnd">
              <a:solidFill>
                <a:srgbClr val="EB1C2D"/>
              </a:solidFill>
              <a:prstDash val="sysDash"/>
              <a:round/>
            </a:ln>
            <a:effectLst/>
          </c:spPr>
          <c:marker>
            <c:symbol val="none"/>
          </c:marker>
          <c:cat>
            <c:numRef>
              <c:f>'1.5.A'!$BB$7:$BB$53</c:f>
              <c:numCache>
                <c:formatCode>General</c:formatCode>
                <c:ptCount val="47"/>
              </c:numCache>
            </c:numRef>
          </c:cat>
          <c:val>
            <c:numRef>
              <c:f>'1.5.A'!$BG$7:$BG$53</c:f>
              <c:numCache>
                <c:formatCode>General</c:formatCode>
                <c:ptCount val="47"/>
              </c:numCache>
            </c:numRef>
          </c:val>
          <c:smooth val="0"/>
          <c:extLst>
            <c:ext xmlns:c16="http://schemas.microsoft.com/office/drawing/2014/chart" uri="{C3380CC4-5D6E-409C-BE32-E72D297353CC}">
              <c16:uniqueId val="{00000001-67CE-482E-BED6-0CA8634FFD79}"/>
            </c:ext>
          </c:extLst>
        </c:ser>
        <c:ser>
          <c:idx val="2"/>
          <c:order val="2"/>
          <c:tx>
            <c:v>Interquartile range</c:v>
          </c:tx>
          <c:spPr>
            <a:ln w="57150" cap="rnd">
              <a:solidFill>
                <a:srgbClr val="EB1C2D"/>
              </a:solidFill>
              <a:prstDash val="sysDash"/>
              <a:round/>
            </a:ln>
            <a:effectLst/>
          </c:spPr>
          <c:marker>
            <c:symbol val="none"/>
          </c:marker>
          <c:cat>
            <c:numRef>
              <c:f>'1.5.A'!$BB$7:$BB$53</c:f>
              <c:numCache>
                <c:formatCode>General</c:formatCode>
                <c:ptCount val="47"/>
              </c:numCache>
            </c:numRef>
          </c:cat>
          <c:val>
            <c:numRef>
              <c:f>'1.5.A'!$BH$7:$BH$53</c:f>
              <c:numCache>
                <c:formatCode>General</c:formatCode>
                <c:ptCount val="47"/>
              </c:numCache>
            </c:numRef>
          </c:val>
          <c:smooth val="0"/>
          <c:extLst>
            <c:ext xmlns:c16="http://schemas.microsoft.com/office/drawing/2014/chart" uri="{C3380CC4-5D6E-409C-BE32-E72D297353CC}">
              <c16:uniqueId val="{00000002-67CE-482E-BED6-0CA8634FFD79}"/>
            </c:ext>
          </c:extLst>
        </c:ser>
        <c:ser>
          <c:idx val="3"/>
          <c:order val="3"/>
          <c:tx>
            <c:v>2 percent</c:v>
          </c:tx>
          <c:spPr>
            <a:ln w="19050" cap="rnd">
              <a:solidFill>
                <a:schemeClr val="bg1">
                  <a:lumMod val="75000"/>
                </a:schemeClr>
              </a:solidFill>
              <a:round/>
            </a:ln>
            <a:effectLst/>
          </c:spPr>
          <c:marker>
            <c:symbol val="none"/>
          </c:marker>
          <c:val>
            <c:numRef>
              <c:f>'1.5.A'!$BI$7:$BI$53</c:f>
              <c:numCache>
                <c:formatCode>General</c:formatCode>
                <c:ptCount val="47"/>
              </c:numCache>
            </c:numRef>
          </c:val>
          <c:smooth val="0"/>
          <c:extLst>
            <c:ext xmlns:c16="http://schemas.microsoft.com/office/drawing/2014/chart" uri="{C3380CC4-5D6E-409C-BE32-E72D297353CC}">
              <c16:uniqueId val="{00000003-67CE-482E-BED6-0CA8634FFD79}"/>
            </c:ext>
          </c:extLst>
        </c:ser>
        <c:dLbls>
          <c:showLegendKey val="0"/>
          <c:showVal val="0"/>
          <c:showCatName val="0"/>
          <c:showSerName val="0"/>
          <c:showPercent val="0"/>
          <c:showBubbleSize val="0"/>
        </c:dLbls>
        <c:smooth val="0"/>
        <c:axId val="1690889344"/>
        <c:axId val="1605306464"/>
      </c:lineChart>
      <c:catAx>
        <c:axId val="1690889344"/>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05306464"/>
        <c:crosses val="autoZero"/>
        <c:auto val="1"/>
        <c:lblAlgn val="ctr"/>
        <c:lblOffset val="100"/>
        <c:noMultiLvlLbl val="0"/>
      </c:catAx>
      <c:valAx>
        <c:axId val="160530646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90889344"/>
        <c:crosses val="autoZero"/>
        <c:crossBetween val="between"/>
      </c:valAx>
      <c:spPr>
        <a:noFill/>
        <a:ln>
          <a:noFill/>
        </a:ln>
        <a:effectLst/>
      </c:spPr>
    </c:plotArea>
    <c:legend>
      <c:legendPos val="b"/>
      <c:legendEntry>
        <c:idx val="2"/>
        <c:delete val="1"/>
      </c:legendEntry>
      <c:legendEntry>
        <c:idx val="3"/>
        <c:delete val="1"/>
      </c:legendEntry>
      <c:layout>
        <c:manualLayout>
          <c:xMode val="edge"/>
          <c:yMode val="edge"/>
          <c:x val="0.16684120734908139"/>
          <c:y val="0.11631889763779524"/>
          <c:w val="0.70176932498822253"/>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Percent</a:t>
            </a:r>
          </a:p>
        </c:rich>
      </c:tx>
      <c:layout>
        <c:manualLayout>
          <c:xMode val="edge"/>
          <c:yMode val="edge"/>
          <c:x val="3.6248906386701653E-3"/>
          <c:y val="1.2037037037037037E-2"/>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374742714111853E-2"/>
          <c:y val="0.11986118401866436"/>
          <c:w val="0.88534716605820507"/>
          <c:h val="0.68268812721939165"/>
        </c:manualLayout>
      </c:layout>
      <c:areaChart>
        <c:grouping val="standard"/>
        <c:varyColors val="0"/>
        <c:ser>
          <c:idx val="3"/>
          <c:order val="3"/>
          <c:spPr>
            <a:solidFill>
              <a:srgbClr val="A6A6A6">
                <a:alpha val="24000"/>
              </a:srgbClr>
            </a:solidFill>
            <a:ln>
              <a:noFill/>
            </a:ln>
            <a:effectLst/>
          </c:spPr>
          <c:val>
            <c:numRef>
              <c:f>'1.5.A'!$Y$4:$Y$36</c:f>
              <c:numCache>
                <c:formatCode>General</c:formatCode>
                <c:ptCount val="33"/>
                <c:pt idx="10">
                  <c:v>60</c:v>
                </c:pt>
                <c:pt idx="11">
                  <c:v>60</c:v>
                </c:pt>
                <c:pt idx="12">
                  <c:v>60</c:v>
                </c:pt>
                <c:pt idx="13">
                  <c:v>60</c:v>
                </c:pt>
                <c:pt idx="14">
                  <c:v>60</c:v>
                </c:pt>
                <c:pt idx="15">
                  <c:v>60</c:v>
                </c:pt>
                <c:pt idx="16">
                  <c:v>60</c:v>
                </c:pt>
                <c:pt idx="17">
                  <c:v>60</c:v>
                </c:pt>
                <c:pt idx="18">
                  <c:v>60</c:v>
                </c:pt>
                <c:pt idx="19">
                  <c:v>60</c:v>
                </c:pt>
                <c:pt idx="20">
                  <c:v>60</c:v>
                </c:pt>
              </c:numCache>
            </c:numRef>
          </c:val>
          <c:extLst>
            <c:ext xmlns:c16="http://schemas.microsoft.com/office/drawing/2014/chart" uri="{C3380CC4-5D6E-409C-BE32-E72D297353CC}">
              <c16:uniqueId val="{00000003-798C-4B5F-A650-1397833E3268}"/>
            </c:ext>
          </c:extLst>
        </c:ser>
        <c:dLbls>
          <c:showLegendKey val="0"/>
          <c:showVal val="0"/>
          <c:showCatName val="0"/>
          <c:showSerName val="0"/>
          <c:showPercent val="0"/>
          <c:showBubbleSize val="0"/>
        </c:dLbls>
        <c:axId val="1690889344"/>
        <c:axId val="1605306464"/>
      </c:areaChart>
      <c:lineChart>
        <c:grouping val="standard"/>
        <c:varyColors val="0"/>
        <c:ser>
          <c:idx val="0"/>
          <c:order val="0"/>
          <c:tx>
            <c:strRef>
              <c:f>'1.5.A'!$V$2</c:f>
              <c:strCache>
                <c:ptCount val="1"/>
                <c:pt idx="0">
                  <c:v>Median</c:v>
                </c:pt>
              </c:strCache>
            </c:strRef>
          </c:tx>
          <c:spPr>
            <a:ln w="76200" cap="rnd">
              <a:solidFill>
                <a:schemeClr val="accent1"/>
              </a:solidFill>
              <a:round/>
            </a:ln>
            <a:effectLst/>
          </c:spPr>
          <c:marker>
            <c:symbol val="none"/>
          </c:marker>
          <c:cat>
            <c:numRef>
              <c:f>'1.5.A'!$U$4:$U$36</c:f>
              <c:numCache>
                <c:formatCode>General</c:formatCode>
                <c:ptCount val="3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numCache>
            </c:numRef>
          </c:cat>
          <c:val>
            <c:numRef>
              <c:f>'1.5.A'!$V$4:$V$36</c:f>
              <c:numCache>
                <c:formatCode>General</c:formatCode>
                <c:ptCount val="33"/>
                <c:pt idx="0">
                  <c:v>5.6819100000000002</c:v>
                </c:pt>
                <c:pt idx="1">
                  <c:v>5.2996699999999999</c:v>
                </c:pt>
                <c:pt idx="2">
                  <c:v>7.0252649999999992</c:v>
                </c:pt>
                <c:pt idx="3">
                  <c:v>14.30335</c:v>
                </c:pt>
                <c:pt idx="4">
                  <c:v>22.673200000000001</c:v>
                </c:pt>
                <c:pt idx="5">
                  <c:v>16.068300000000001</c:v>
                </c:pt>
                <c:pt idx="6">
                  <c:v>9.9315749999999987</c:v>
                </c:pt>
                <c:pt idx="7">
                  <c:v>11.5724</c:v>
                </c:pt>
                <c:pt idx="8">
                  <c:v>10.306150000000001</c:v>
                </c:pt>
                <c:pt idx="9">
                  <c:v>15.2254</c:v>
                </c:pt>
                <c:pt idx="10">
                  <c:v>18.563200000000002</c:v>
                </c:pt>
                <c:pt idx="11">
                  <c:v>14.682400000000001</c:v>
                </c:pt>
                <c:pt idx="12">
                  <c:v>9.3216450000000002</c:v>
                </c:pt>
                <c:pt idx="13">
                  <c:v>10.9129</c:v>
                </c:pt>
                <c:pt idx="14">
                  <c:v>11.761800000000001</c:v>
                </c:pt>
                <c:pt idx="15">
                  <c:v>15.040900000000001</c:v>
                </c:pt>
                <c:pt idx="16">
                  <c:v>11.690100000000001</c:v>
                </c:pt>
                <c:pt idx="17">
                  <c:v>14.0647</c:v>
                </c:pt>
                <c:pt idx="18">
                  <c:v>12.75855</c:v>
                </c:pt>
                <c:pt idx="19">
                  <c:v>14.7515</c:v>
                </c:pt>
                <c:pt idx="20">
                  <c:v>22.641400000000001</c:v>
                </c:pt>
                <c:pt idx="21">
                  <c:v>23.443449999999999</c:v>
                </c:pt>
                <c:pt idx="22">
                  <c:v>13.6265</c:v>
                </c:pt>
                <c:pt idx="23">
                  <c:v>10.7919</c:v>
                </c:pt>
                <c:pt idx="24">
                  <c:v>9.7002450000000007</c:v>
                </c:pt>
                <c:pt idx="25">
                  <c:v>10.564349999999999</c:v>
                </c:pt>
                <c:pt idx="26">
                  <c:v>8.5740149999999993</c:v>
                </c:pt>
                <c:pt idx="27">
                  <c:v>7.0473400000000002</c:v>
                </c:pt>
                <c:pt idx="28">
                  <c:v>5.3614750000000004</c:v>
                </c:pt>
                <c:pt idx="29">
                  <c:v>4.180885</c:v>
                </c:pt>
                <c:pt idx="30">
                  <c:v>4.6860249999999999</c:v>
                </c:pt>
                <c:pt idx="31">
                  <c:v>4.8332800000000002</c:v>
                </c:pt>
                <c:pt idx="32">
                  <c:v>4.6356799999999998</c:v>
                </c:pt>
              </c:numCache>
            </c:numRef>
          </c:val>
          <c:smooth val="0"/>
          <c:extLst>
            <c:ext xmlns:c16="http://schemas.microsoft.com/office/drawing/2014/chart" uri="{C3380CC4-5D6E-409C-BE32-E72D297353CC}">
              <c16:uniqueId val="{00000000-798C-4B5F-A650-1397833E3268}"/>
            </c:ext>
          </c:extLst>
        </c:ser>
        <c:ser>
          <c:idx val="2"/>
          <c:order val="1"/>
          <c:tx>
            <c:v>Interquartile range</c:v>
          </c:tx>
          <c:spPr>
            <a:ln w="76200" cap="rnd">
              <a:solidFill>
                <a:srgbClr val="002345"/>
              </a:solidFill>
              <a:prstDash val="sysDash"/>
              <a:round/>
            </a:ln>
            <a:effectLst/>
          </c:spPr>
          <c:marker>
            <c:symbol val="none"/>
          </c:marker>
          <c:cat>
            <c:numRef>
              <c:f>'1.5.A'!$U$4:$U$36</c:f>
              <c:numCache>
                <c:formatCode>General</c:formatCode>
                <c:ptCount val="3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numCache>
            </c:numRef>
          </c:cat>
          <c:val>
            <c:numRef>
              <c:f>'1.5.A'!$W$4:$W$36</c:f>
              <c:numCache>
                <c:formatCode>General</c:formatCode>
                <c:ptCount val="33"/>
                <c:pt idx="0">
                  <c:v>3.0326899999999997</c:v>
                </c:pt>
                <c:pt idx="1">
                  <c:v>3.2024499999999998</c:v>
                </c:pt>
                <c:pt idx="2">
                  <c:v>4.3728475000000007</c:v>
                </c:pt>
                <c:pt idx="3">
                  <c:v>11.608600000000001</c:v>
                </c:pt>
                <c:pt idx="4">
                  <c:v>16.438200000000002</c:v>
                </c:pt>
                <c:pt idx="5">
                  <c:v>9.8357250000000001</c:v>
                </c:pt>
                <c:pt idx="6">
                  <c:v>4.9609325000000002</c:v>
                </c:pt>
                <c:pt idx="7">
                  <c:v>8.4141250000000003</c:v>
                </c:pt>
                <c:pt idx="8">
                  <c:v>6.1397675000000005</c:v>
                </c:pt>
                <c:pt idx="9">
                  <c:v>11.307550000000001</c:v>
                </c:pt>
                <c:pt idx="10">
                  <c:v>16.172450000000001</c:v>
                </c:pt>
                <c:pt idx="11">
                  <c:v>11.38095</c:v>
                </c:pt>
                <c:pt idx="12">
                  <c:v>6.4122125000000008</c:v>
                </c:pt>
                <c:pt idx="13">
                  <c:v>4.8817450000000004</c:v>
                </c:pt>
                <c:pt idx="14">
                  <c:v>3.8021849999999997</c:v>
                </c:pt>
                <c:pt idx="15">
                  <c:v>3.8713275</c:v>
                </c:pt>
                <c:pt idx="16">
                  <c:v>2.6282375</c:v>
                </c:pt>
                <c:pt idx="17">
                  <c:v>3.5279324999999999</c:v>
                </c:pt>
                <c:pt idx="18">
                  <c:v>4.3281749999999999</c:v>
                </c:pt>
                <c:pt idx="19">
                  <c:v>5.5416275000000006</c:v>
                </c:pt>
                <c:pt idx="20">
                  <c:v>6.0573299999999994</c:v>
                </c:pt>
                <c:pt idx="21">
                  <c:v>6.0014275000000001</c:v>
                </c:pt>
                <c:pt idx="22">
                  <c:v>5.3885974999999995</c:v>
                </c:pt>
                <c:pt idx="23">
                  <c:v>3.0271500000000002</c:v>
                </c:pt>
                <c:pt idx="24">
                  <c:v>3.29148</c:v>
                </c:pt>
                <c:pt idx="25">
                  <c:v>2.9400049999999998</c:v>
                </c:pt>
                <c:pt idx="26">
                  <c:v>2.3112550000000001</c:v>
                </c:pt>
                <c:pt idx="27">
                  <c:v>2.1583125000000001</c:v>
                </c:pt>
                <c:pt idx="28">
                  <c:v>2.1820475000000004</c:v>
                </c:pt>
                <c:pt idx="29">
                  <c:v>1.4836075</c:v>
                </c:pt>
                <c:pt idx="30">
                  <c:v>2.2489224999999999</c:v>
                </c:pt>
                <c:pt idx="31">
                  <c:v>2.2388349999999999</c:v>
                </c:pt>
                <c:pt idx="32">
                  <c:v>1.8630225</c:v>
                </c:pt>
              </c:numCache>
            </c:numRef>
          </c:val>
          <c:smooth val="0"/>
          <c:extLst>
            <c:ext xmlns:c16="http://schemas.microsoft.com/office/drawing/2014/chart" uri="{C3380CC4-5D6E-409C-BE32-E72D297353CC}">
              <c16:uniqueId val="{00000001-798C-4B5F-A650-1397833E3268}"/>
            </c:ext>
          </c:extLst>
        </c:ser>
        <c:ser>
          <c:idx val="1"/>
          <c:order val="2"/>
          <c:spPr>
            <a:ln w="76200" cap="rnd">
              <a:solidFill>
                <a:srgbClr val="002345"/>
              </a:solidFill>
              <a:prstDash val="sysDash"/>
              <a:round/>
            </a:ln>
            <a:effectLst/>
          </c:spPr>
          <c:marker>
            <c:symbol val="none"/>
          </c:marker>
          <c:val>
            <c:numRef>
              <c:f>'1.5.A'!$X$4:$X$36</c:f>
              <c:numCache>
                <c:formatCode>General</c:formatCode>
                <c:ptCount val="33"/>
                <c:pt idx="0">
                  <c:v>13.872175</c:v>
                </c:pt>
                <c:pt idx="1">
                  <c:v>10.062184999999999</c:v>
                </c:pt>
                <c:pt idx="2">
                  <c:v>12.912475000000001</c:v>
                </c:pt>
                <c:pt idx="3">
                  <c:v>21.344925</c:v>
                </c:pt>
                <c:pt idx="4">
                  <c:v>28.818399999999997</c:v>
                </c:pt>
                <c:pt idx="5">
                  <c:v>20.000724999999999</c:v>
                </c:pt>
                <c:pt idx="6">
                  <c:v>15.662374999999999</c:v>
                </c:pt>
                <c:pt idx="7">
                  <c:v>17.965</c:v>
                </c:pt>
                <c:pt idx="8">
                  <c:v>17.570824999999999</c:v>
                </c:pt>
                <c:pt idx="9">
                  <c:v>25.405425000000001</c:v>
                </c:pt>
                <c:pt idx="10">
                  <c:v>26.727174999999999</c:v>
                </c:pt>
                <c:pt idx="11">
                  <c:v>24.778550000000003</c:v>
                </c:pt>
                <c:pt idx="12">
                  <c:v>21.597874999999998</c:v>
                </c:pt>
                <c:pt idx="13">
                  <c:v>31.458625000000001</c:v>
                </c:pt>
                <c:pt idx="14">
                  <c:v>28.66865</c:v>
                </c:pt>
                <c:pt idx="15">
                  <c:v>34.361674999999998</c:v>
                </c:pt>
                <c:pt idx="16">
                  <c:v>33.184024999999998</c:v>
                </c:pt>
                <c:pt idx="17">
                  <c:v>28.901</c:v>
                </c:pt>
                <c:pt idx="18">
                  <c:v>40.890949999999997</c:v>
                </c:pt>
                <c:pt idx="19">
                  <c:v>49.405474999999996</c:v>
                </c:pt>
                <c:pt idx="20">
                  <c:v>43.046199999999999</c:v>
                </c:pt>
                <c:pt idx="21">
                  <c:v>47.510350000000003</c:v>
                </c:pt>
                <c:pt idx="22">
                  <c:v>27.316949999999999</c:v>
                </c:pt>
                <c:pt idx="23">
                  <c:v>22.162100000000002</c:v>
                </c:pt>
                <c:pt idx="24">
                  <c:v>23.070149999999998</c:v>
                </c:pt>
                <c:pt idx="25">
                  <c:v>22.961874999999999</c:v>
                </c:pt>
                <c:pt idx="26">
                  <c:v>18.287775</c:v>
                </c:pt>
                <c:pt idx="27">
                  <c:v>10.5510375</c:v>
                </c:pt>
                <c:pt idx="28">
                  <c:v>11.5815</c:v>
                </c:pt>
                <c:pt idx="29">
                  <c:v>9.0146949999999997</c:v>
                </c:pt>
                <c:pt idx="30">
                  <c:v>9.2896025000000009</c:v>
                </c:pt>
                <c:pt idx="31">
                  <c:v>7.4565200000000003</c:v>
                </c:pt>
                <c:pt idx="32">
                  <c:v>8.6288699999999992</c:v>
                </c:pt>
              </c:numCache>
            </c:numRef>
          </c:val>
          <c:smooth val="0"/>
          <c:extLst>
            <c:ext xmlns:c16="http://schemas.microsoft.com/office/drawing/2014/chart" uri="{C3380CC4-5D6E-409C-BE32-E72D297353CC}">
              <c16:uniqueId val="{00000002-798C-4B5F-A650-1397833E3268}"/>
            </c:ext>
          </c:extLst>
        </c:ser>
        <c:dLbls>
          <c:showLegendKey val="0"/>
          <c:showVal val="0"/>
          <c:showCatName val="0"/>
          <c:showSerName val="0"/>
          <c:showPercent val="0"/>
          <c:showBubbleSize val="0"/>
        </c:dLbls>
        <c:marker val="1"/>
        <c:smooth val="0"/>
        <c:axId val="1690889344"/>
        <c:axId val="1605306464"/>
      </c:lineChart>
      <c:catAx>
        <c:axId val="16908893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05306464"/>
        <c:crosses val="autoZero"/>
        <c:auto val="1"/>
        <c:lblAlgn val="ctr"/>
        <c:lblOffset val="100"/>
        <c:noMultiLvlLbl val="0"/>
      </c:catAx>
      <c:valAx>
        <c:axId val="1605306464"/>
        <c:scaling>
          <c:orientation val="minMax"/>
          <c:max val="6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90889344"/>
        <c:crosses val="autoZero"/>
        <c:crossBetween val="between"/>
      </c:valAx>
      <c:spPr>
        <a:noFill/>
        <a:ln w="25400">
          <a:noFill/>
        </a:ln>
        <a:effectLst/>
      </c:spPr>
    </c:plotArea>
    <c:legend>
      <c:legendPos val="t"/>
      <c:legendEntry>
        <c:idx val="0"/>
        <c:delete val="1"/>
      </c:legendEntry>
      <c:legendEntry>
        <c:idx val="3"/>
        <c:delete val="1"/>
      </c:legendEntry>
      <c:layout>
        <c:manualLayout>
          <c:xMode val="edge"/>
          <c:yMode val="edge"/>
          <c:x val="0.19672436765058163"/>
          <c:y val="2.7398221055701423E-2"/>
          <c:w val="0.59394539224263621"/>
          <c:h val="8.2127859017622803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3.6248906386701653E-3"/>
          <c:y val="1.2037037037037037E-2"/>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987469014289879"/>
          <c:y val="0.13211998321080623"/>
          <c:w val="0.85392160615339729"/>
          <c:h val="0.66976672576776053"/>
        </c:manualLayout>
      </c:layout>
      <c:areaChart>
        <c:grouping val="standard"/>
        <c:varyColors val="0"/>
        <c:ser>
          <c:idx val="3"/>
          <c:order val="3"/>
          <c:tx>
            <c:v>1</c:v>
          </c:tx>
          <c:spPr>
            <a:solidFill>
              <a:srgbClr val="A6A6A6">
                <a:alpha val="24000"/>
              </a:srgbClr>
            </a:solidFill>
            <a:ln>
              <a:noFill/>
            </a:ln>
            <a:effectLst/>
          </c:spPr>
          <c:val>
            <c:numRef>
              <c:f>'1.5.B'!$Y$4:$Y$17</c:f>
              <c:numCache>
                <c:formatCode>General</c:formatCode>
                <c:ptCount val="14"/>
                <c:pt idx="1">
                  <c:v>1300</c:v>
                </c:pt>
                <c:pt idx="2">
                  <c:v>1300</c:v>
                </c:pt>
                <c:pt idx="3">
                  <c:v>1300</c:v>
                </c:pt>
                <c:pt idx="4">
                  <c:v>1300</c:v>
                </c:pt>
                <c:pt idx="5">
                  <c:v>1300</c:v>
                </c:pt>
                <c:pt idx="6">
                  <c:v>1300</c:v>
                </c:pt>
                <c:pt idx="7">
                  <c:v>1300</c:v>
                </c:pt>
                <c:pt idx="8">
                  <c:v>1300</c:v>
                </c:pt>
                <c:pt idx="9">
                  <c:v>1300</c:v>
                </c:pt>
                <c:pt idx="10">
                  <c:v>1300</c:v>
                </c:pt>
              </c:numCache>
            </c:numRef>
          </c:val>
          <c:extLst>
            <c:ext xmlns:c16="http://schemas.microsoft.com/office/drawing/2014/chart" uri="{C3380CC4-5D6E-409C-BE32-E72D297353CC}">
              <c16:uniqueId val="{00000003-57C1-48BE-A8F4-F4E01FBA4880}"/>
            </c:ext>
          </c:extLst>
        </c:ser>
        <c:dLbls>
          <c:showLegendKey val="0"/>
          <c:showVal val="0"/>
          <c:showCatName val="0"/>
          <c:showSerName val="0"/>
          <c:showPercent val="0"/>
          <c:showBubbleSize val="0"/>
        </c:dLbls>
        <c:axId val="1690889344"/>
        <c:axId val="1605306464"/>
      </c:areaChart>
      <c:lineChart>
        <c:grouping val="standard"/>
        <c:varyColors val="0"/>
        <c:ser>
          <c:idx val="0"/>
          <c:order val="0"/>
          <c:tx>
            <c:strRef>
              <c:f>'1.5.B'!$V$2</c:f>
              <c:strCache>
                <c:ptCount val="1"/>
                <c:pt idx="0">
                  <c:v>Median</c:v>
                </c:pt>
              </c:strCache>
            </c:strRef>
          </c:tx>
          <c:spPr>
            <a:ln w="76200" cap="rnd">
              <a:solidFill>
                <a:schemeClr val="accent1"/>
              </a:solidFill>
              <a:round/>
            </a:ln>
            <a:effectLst/>
          </c:spPr>
          <c:marker>
            <c:symbol val="none"/>
          </c:marker>
          <c:cat>
            <c:numRef>
              <c:f>'1.5.B'!$U$4:$U$17</c:f>
              <c:numCache>
                <c:formatCode>General</c:formatCode>
                <c:ptCount val="1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numCache>
            </c:numRef>
          </c:cat>
          <c:val>
            <c:numRef>
              <c:f>'1.5.B'!$V$4:$V$17</c:f>
              <c:numCache>
                <c:formatCode>General</c:formatCode>
                <c:ptCount val="14"/>
                <c:pt idx="0">
                  <c:v>11.669295</c:v>
                </c:pt>
                <c:pt idx="1">
                  <c:v>28.970199999999998</c:v>
                </c:pt>
                <c:pt idx="2">
                  <c:v>99.15</c:v>
                </c:pt>
                <c:pt idx="3">
                  <c:v>635.6</c:v>
                </c:pt>
                <c:pt idx="4">
                  <c:v>749.4</c:v>
                </c:pt>
                <c:pt idx="5">
                  <c:v>244.1585</c:v>
                </c:pt>
                <c:pt idx="6">
                  <c:v>62.0548</c:v>
                </c:pt>
                <c:pt idx="7">
                  <c:v>31.947299999999998</c:v>
                </c:pt>
                <c:pt idx="8">
                  <c:v>15.9406</c:v>
                </c:pt>
                <c:pt idx="9">
                  <c:v>10.577199999999999</c:v>
                </c:pt>
                <c:pt idx="10">
                  <c:v>10.030900000000001</c:v>
                </c:pt>
                <c:pt idx="11">
                  <c:v>11.7486</c:v>
                </c:pt>
                <c:pt idx="12">
                  <c:v>8.7552050000000001</c:v>
                </c:pt>
                <c:pt idx="13">
                  <c:v>5.6989850000000004</c:v>
                </c:pt>
              </c:numCache>
            </c:numRef>
          </c:val>
          <c:smooth val="0"/>
          <c:extLst>
            <c:ext xmlns:c16="http://schemas.microsoft.com/office/drawing/2014/chart" uri="{C3380CC4-5D6E-409C-BE32-E72D297353CC}">
              <c16:uniqueId val="{00000000-57C1-48BE-A8F4-F4E01FBA4880}"/>
            </c:ext>
          </c:extLst>
        </c:ser>
        <c:ser>
          <c:idx val="1"/>
          <c:order val="1"/>
          <c:tx>
            <c:v>Interquartile range</c:v>
          </c:tx>
          <c:spPr>
            <a:ln w="76200" cap="rnd">
              <a:solidFill>
                <a:srgbClr val="002345"/>
              </a:solidFill>
              <a:prstDash val="sysDash"/>
              <a:round/>
            </a:ln>
            <a:effectLst/>
          </c:spPr>
          <c:marker>
            <c:symbol val="none"/>
          </c:marker>
          <c:cat>
            <c:numRef>
              <c:f>'1.5.B'!$U$4:$U$17</c:f>
              <c:numCache>
                <c:formatCode>General</c:formatCode>
                <c:ptCount val="1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numCache>
            </c:numRef>
          </c:cat>
          <c:val>
            <c:numRef>
              <c:f>'1.5.B'!$X$4:$X$17</c:f>
              <c:numCache>
                <c:formatCode>General</c:formatCode>
                <c:ptCount val="14"/>
                <c:pt idx="0">
                  <c:v>60.493226000000014</c:v>
                </c:pt>
                <c:pt idx="1">
                  <c:v>100.86508000000003</c:v>
                </c:pt>
                <c:pt idx="2">
                  <c:v>107.69200000000001</c:v>
                </c:pt>
                <c:pt idx="3">
                  <c:v>903.99667999999997</c:v>
                </c:pt>
                <c:pt idx="4">
                  <c:v>1161.6042</c:v>
                </c:pt>
                <c:pt idx="5">
                  <c:v>1256.8446800000006</c:v>
                </c:pt>
                <c:pt idx="6">
                  <c:v>175.99179999999998</c:v>
                </c:pt>
                <c:pt idx="7">
                  <c:v>41.034340000000007</c:v>
                </c:pt>
                <c:pt idx="8">
                  <c:v>25.384380000000011</c:v>
                </c:pt>
                <c:pt idx="9">
                  <c:v>17.151580000000003</c:v>
                </c:pt>
                <c:pt idx="10">
                  <c:v>24.592900000000004</c:v>
                </c:pt>
                <c:pt idx="11">
                  <c:v>20.660170000000001</c:v>
                </c:pt>
                <c:pt idx="12">
                  <c:v>11.870894000000002</c:v>
                </c:pt>
                <c:pt idx="13">
                  <c:v>8.6158584000000005</c:v>
                </c:pt>
              </c:numCache>
            </c:numRef>
          </c:val>
          <c:smooth val="0"/>
          <c:extLst>
            <c:ext xmlns:c16="http://schemas.microsoft.com/office/drawing/2014/chart" uri="{C3380CC4-5D6E-409C-BE32-E72D297353CC}">
              <c16:uniqueId val="{00000001-57C1-48BE-A8F4-F4E01FBA4880}"/>
            </c:ext>
          </c:extLst>
        </c:ser>
        <c:ser>
          <c:idx val="2"/>
          <c:order val="2"/>
          <c:tx>
            <c:strRef>
              <c:f>'1.5.B'!$X$3</c:f>
              <c:strCache>
                <c:ptCount val="1"/>
                <c:pt idx="0">
                  <c:v>75</c:v>
                </c:pt>
              </c:strCache>
            </c:strRef>
          </c:tx>
          <c:spPr>
            <a:ln w="76200" cap="rnd">
              <a:solidFill>
                <a:srgbClr val="002345"/>
              </a:solidFill>
              <a:prstDash val="sysDash"/>
              <a:round/>
            </a:ln>
            <a:effectLst/>
          </c:spPr>
          <c:marker>
            <c:symbol val="none"/>
          </c:marker>
          <c:cat>
            <c:numRef>
              <c:f>'1.5.B'!$U$4:$U$17</c:f>
              <c:numCache>
                <c:formatCode>General</c:formatCode>
                <c:ptCount val="1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numCache>
            </c:numRef>
          </c:cat>
          <c:val>
            <c:numRef>
              <c:f>'1.5.B'!$W$4:$W$17</c:f>
              <c:numCache>
                <c:formatCode>General</c:formatCode>
                <c:ptCount val="14"/>
                <c:pt idx="0">
                  <c:v>2.1880000000000002</c:v>
                </c:pt>
                <c:pt idx="1">
                  <c:v>11.059993000000013</c:v>
                </c:pt>
                <c:pt idx="2">
                  <c:v>86.782294000000007</c:v>
                </c:pt>
                <c:pt idx="3">
                  <c:v>98.326488000000012</c:v>
                </c:pt>
                <c:pt idx="4">
                  <c:v>284.01191000000006</c:v>
                </c:pt>
                <c:pt idx="5">
                  <c:v>112.39691000000002</c:v>
                </c:pt>
                <c:pt idx="6">
                  <c:v>29.182740000000003</c:v>
                </c:pt>
                <c:pt idx="7">
                  <c:v>19.808239999999998</c:v>
                </c:pt>
                <c:pt idx="8">
                  <c:v>13.134520000000002</c:v>
                </c:pt>
                <c:pt idx="9">
                  <c:v>8.3180899999999998</c:v>
                </c:pt>
                <c:pt idx="10">
                  <c:v>5.9726560000000024</c:v>
                </c:pt>
                <c:pt idx="11">
                  <c:v>7.9398496000000005</c:v>
                </c:pt>
                <c:pt idx="12">
                  <c:v>5.4707848000000006</c:v>
                </c:pt>
                <c:pt idx="13">
                  <c:v>2.7392008000000003</c:v>
                </c:pt>
              </c:numCache>
            </c:numRef>
          </c:val>
          <c:smooth val="0"/>
          <c:extLst>
            <c:ext xmlns:c16="http://schemas.microsoft.com/office/drawing/2014/chart" uri="{C3380CC4-5D6E-409C-BE32-E72D297353CC}">
              <c16:uniqueId val="{00000002-57C1-48BE-A8F4-F4E01FBA4880}"/>
            </c:ext>
          </c:extLst>
        </c:ser>
        <c:dLbls>
          <c:showLegendKey val="0"/>
          <c:showVal val="0"/>
          <c:showCatName val="0"/>
          <c:showSerName val="0"/>
          <c:showPercent val="0"/>
          <c:showBubbleSize val="0"/>
        </c:dLbls>
        <c:marker val="1"/>
        <c:smooth val="0"/>
        <c:axId val="1690889344"/>
        <c:axId val="1605306464"/>
      </c:lineChart>
      <c:catAx>
        <c:axId val="16908893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05306464"/>
        <c:crosses val="autoZero"/>
        <c:auto val="1"/>
        <c:lblAlgn val="ctr"/>
        <c:lblOffset val="100"/>
        <c:noMultiLvlLbl val="0"/>
      </c:catAx>
      <c:valAx>
        <c:axId val="160530646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90889344"/>
        <c:crosses val="autoZero"/>
        <c:crossBetween val="between"/>
      </c:valAx>
      <c:spPr>
        <a:noFill/>
        <a:ln>
          <a:noFill/>
        </a:ln>
        <a:effectLst/>
      </c:spPr>
    </c:plotArea>
    <c:legend>
      <c:legendPos val="b"/>
      <c:legendEntry>
        <c:idx val="0"/>
        <c:delete val="1"/>
      </c:legendEntry>
      <c:legendEntry>
        <c:idx val="3"/>
        <c:delete val="1"/>
      </c:legendEntry>
      <c:layout>
        <c:manualLayout>
          <c:xMode val="edge"/>
          <c:yMode val="edge"/>
          <c:x val="0.18205577150372212"/>
          <c:y val="6.449553669032479E-2"/>
          <c:w val="0.69661098983520786"/>
          <c:h val="8.6836458033531086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3.6248906386701653E-3"/>
          <c:y val="1.2037037037037037E-2"/>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5706326546239187E-2"/>
          <c:y val="0.16842415196501428"/>
          <c:w val="0.88274080184213044"/>
          <c:h val="0.63224269612223083"/>
        </c:manualLayout>
      </c:layout>
      <c:areaChart>
        <c:grouping val="standard"/>
        <c:varyColors val="0"/>
        <c:ser>
          <c:idx val="3"/>
          <c:order val="3"/>
          <c:tx>
            <c:v>1</c:v>
          </c:tx>
          <c:spPr>
            <a:solidFill>
              <a:srgbClr val="A6A6A6">
                <a:alpha val="24000"/>
              </a:srgbClr>
            </a:solidFill>
            <a:ln>
              <a:noFill/>
            </a:ln>
            <a:effectLst/>
          </c:spPr>
          <c:val>
            <c:numRef>
              <c:f>'1.5.C'!$Y$3:$Y$35</c:f>
              <c:numCache>
                <c:formatCode>General</c:formatCode>
                <c:ptCount val="33"/>
                <c:pt idx="10">
                  <c:v>55</c:v>
                </c:pt>
                <c:pt idx="11">
                  <c:v>55</c:v>
                </c:pt>
                <c:pt idx="12">
                  <c:v>55</c:v>
                </c:pt>
                <c:pt idx="13">
                  <c:v>55</c:v>
                </c:pt>
                <c:pt idx="14">
                  <c:v>55</c:v>
                </c:pt>
                <c:pt idx="15">
                  <c:v>55</c:v>
                </c:pt>
                <c:pt idx="16">
                  <c:v>55</c:v>
                </c:pt>
                <c:pt idx="17">
                  <c:v>55</c:v>
                </c:pt>
                <c:pt idx="18">
                  <c:v>55</c:v>
                </c:pt>
                <c:pt idx="19">
                  <c:v>55</c:v>
                </c:pt>
              </c:numCache>
            </c:numRef>
          </c:val>
          <c:extLst>
            <c:ext xmlns:c16="http://schemas.microsoft.com/office/drawing/2014/chart" uri="{C3380CC4-5D6E-409C-BE32-E72D297353CC}">
              <c16:uniqueId val="{00000003-C9DE-4B65-B033-A713310B8A07}"/>
            </c:ext>
          </c:extLst>
        </c:ser>
        <c:dLbls>
          <c:showLegendKey val="0"/>
          <c:showVal val="0"/>
          <c:showCatName val="0"/>
          <c:showSerName val="0"/>
          <c:showPercent val="0"/>
          <c:showBubbleSize val="0"/>
        </c:dLbls>
        <c:axId val="1690889344"/>
        <c:axId val="1605306464"/>
      </c:areaChart>
      <c:lineChart>
        <c:grouping val="standard"/>
        <c:varyColors val="0"/>
        <c:ser>
          <c:idx val="0"/>
          <c:order val="0"/>
          <c:tx>
            <c:strRef>
              <c:f>'1.5.C'!$V$2</c:f>
              <c:strCache>
                <c:ptCount val="1"/>
                <c:pt idx="0">
                  <c:v>Inflation 20-50 percent</c:v>
                </c:pt>
              </c:strCache>
            </c:strRef>
          </c:tx>
          <c:spPr>
            <a:ln w="76200" cap="rnd">
              <a:solidFill>
                <a:schemeClr val="accent1"/>
              </a:solidFill>
              <a:round/>
            </a:ln>
            <a:effectLst/>
          </c:spPr>
          <c:marker>
            <c:symbol val="none"/>
          </c:marker>
          <c:cat>
            <c:numRef>
              <c:f>'1.5.C'!$U$3:$U$35</c:f>
              <c:numCache>
                <c:formatCode>General</c:formatCode>
                <c:ptCount val="3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numCache>
            </c:numRef>
          </c:cat>
          <c:val>
            <c:numRef>
              <c:f>'1.5.C'!$V$3:$V$35</c:f>
              <c:numCache>
                <c:formatCode>General</c:formatCode>
                <c:ptCount val="33"/>
                <c:pt idx="0">
                  <c:v>12.5</c:v>
                </c:pt>
                <c:pt idx="1">
                  <c:v>15.625</c:v>
                </c:pt>
                <c:pt idx="2">
                  <c:v>6.25</c:v>
                </c:pt>
                <c:pt idx="3">
                  <c:v>15.625</c:v>
                </c:pt>
                <c:pt idx="4">
                  <c:v>46.875</c:v>
                </c:pt>
                <c:pt idx="5">
                  <c:v>15.625</c:v>
                </c:pt>
                <c:pt idx="6">
                  <c:v>9.375</c:v>
                </c:pt>
                <c:pt idx="7">
                  <c:v>12.5</c:v>
                </c:pt>
                <c:pt idx="8">
                  <c:v>15.625</c:v>
                </c:pt>
                <c:pt idx="9">
                  <c:v>18.75</c:v>
                </c:pt>
                <c:pt idx="10">
                  <c:v>31.25</c:v>
                </c:pt>
                <c:pt idx="11">
                  <c:v>21.875</c:v>
                </c:pt>
                <c:pt idx="12">
                  <c:v>9.375</c:v>
                </c:pt>
                <c:pt idx="13">
                  <c:v>15.625</c:v>
                </c:pt>
                <c:pt idx="14">
                  <c:v>18.75</c:v>
                </c:pt>
                <c:pt idx="15">
                  <c:v>21.875</c:v>
                </c:pt>
                <c:pt idx="16">
                  <c:v>12.5</c:v>
                </c:pt>
                <c:pt idx="17">
                  <c:v>18.75</c:v>
                </c:pt>
                <c:pt idx="18">
                  <c:v>18.75</c:v>
                </c:pt>
                <c:pt idx="19">
                  <c:v>12.5</c:v>
                </c:pt>
                <c:pt idx="20">
                  <c:v>37.5</c:v>
                </c:pt>
                <c:pt idx="21">
                  <c:v>37.5</c:v>
                </c:pt>
                <c:pt idx="22">
                  <c:v>21.875</c:v>
                </c:pt>
                <c:pt idx="23">
                  <c:v>21.875</c:v>
                </c:pt>
                <c:pt idx="24">
                  <c:v>25</c:v>
                </c:pt>
                <c:pt idx="25">
                  <c:v>21.875</c:v>
                </c:pt>
                <c:pt idx="26">
                  <c:v>21.875</c:v>
                </c:pt>
                <c:pt idx="27">
                  <c:v>12.5</c:v>
                </c:pt>
                <c:pt idx="28">
                  <c:v>6.25</c:v>
                </c:pt>
                <c:pt idx="29">
                  <c:v>3.125</c:v>
                </c:pt>
                <c:pt idx="30">
                  <c:v>0</c:v>
                </c:pt>
                <c:pt idx="31">
                  <c:v>6.25</c:v>
                </c:pt>
                <c:pt idx="32">
                  <c:v>6.25</c:v>
                </c:pt>
              </c:numCache>
            </c:numRef>
          </c:val>
          <c:smooth val="0"/>
          <c:extLst>
            <c:ext xmlns:c16="http://schemas.microsoft.com/office/drawing/2014/chart" uri="{C3380CC4-5D6E-409C-BE32-E72D297353CC}">
              <c16:uniqueId val="{00000000-C9DE-4B65-B033-A713310B8A07}"/>
            </c:ext>
          </c:extLst>
        </c:ser>
        <c:ser>
          <c:idx val="2"/>
          <c:order val="1"/>
          <c:tx>
            <c:strRef>
              <c:f>'1.5.C'!$W$2</c:f>
              <c:strCache>
                <c:ptCount val="1"/>
                <c:pt idx="0">
                  <c:v>Inflation above 50 percent</c:v>
                </c:pt>
              </c:strCache>
            </c:strRef>
          </c:tx>
          <c:spPr>
            <a:ln w="76200" cap="rnd">
              <a:solidFill>
                <a:srgbClr val="EB1C2D"/>
              </a:solidFill>
              <a:round/>
            </a:ln>
            <a:effectLst/>
          </c:spPr>
          <c:marker>
            <c:symbol val="none"/>
          </c:marker>
          <c:cat>
            <c:numRef>
              <c:f>'1.5.C'!$U$3:$U$35</c:f>
              <c:numCache>
                <c:formatCode>General</c:formatCode>
                <c:ptCount val="3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numCache>
            </c:numRef>
          </c:cat>
          <c:val>
            <c:numRef>
              <c:f>'1.5.C'!$W$3:$W$35</c:f>
              <c:numCache>
                <c:formatCode>General</c:formatCode>
                <c:ptCount val="33"/>
                <c:pt idx="0">
                  <c:v>0</c:v>
                </c:pt>
                <c:pt idx="1">
                  <c:v>0</c:v>
                </c:pt>
                <c:pt idx="2">
                  <c:v>9.375</c:v>
                </c:pt>
                <c:pt idx="3">
                  <c:v>12.5</c:v>
                </c:pt>
                <c:pt idx="4">
                  <c:v>9.375</c:v>
                </c:pt>
                <c:pt idx="5">
                  <c:v>9.375</c:v>
                </c:pt>
                <c:pt idx="6">
                  <c:v>9.375</c:v>
                </c:pt>
                <c:pt idx="7">
                  <c:v>9.375</c:v>
                </c:pt>
                <c:pt idx="8">
                  <c:v>6.25</c:v>
                </c:pt>
                <c:pt idx="9">
                  <c:v>12.5</c:v>
                </c:pt>
                <c:pt idx="10">
                  <c:v>12.5</c:v>
                </c:pt>
                <c:pt idx="11">
                  <c:v>9.375</c:v>
                </c:pt>
                <c:pt idx="12">
                  <c:v>18.75</c:v>
                </c:pt>
                <c:pt idx="13">
                  <c:v>15.625</c:v>
                </c:pt>
                <c:pt idx="14">
                  <c:v>18.75</c:v>
                </c:pt>
                <c:pt idx="15">
                  <c:v>21.875</c:v>
                </c:pt>
                <c:pt idx="16">
                  <c:v>21.875</c:v>
                </c:pt>
                <c:pt idx="17">
                  <c:v>21.875</c:v>
                </c:pt>
                <c:pt idx="18">
                  <c:v>21.875</c:v>
                </c:pt>
                <c:pt idx="19">
                  <c:v>25</c:v>
                </c:pt>
                <c:pt idx="20">
                  <c:v>21.875</c:v>
                </c:pt>
                <c:pt idx="21">
                  <c:v>21.875</c:v>
                </c:pt>
                <c:pt idx="22">
                  <c:v>15.625</c:v>
                </c:pt>
                <c:pt idx="23">
                  <c:v>9.375</c:v>
                </c:pt>
                <c:pt idx="24">
                  <c:v>9.375</c:v>
                </c:pt>
                <c:pt idx="25">
                  <c:v>9.375</c:v>
                </c:pt>
                <c:pt idx="26">
                  <c:v>3.125</c:v>
                </c:pt>
                <c:pt idx="27">
                  <c:v>3.125</c:v>
                </c:pt>
                <c:pt idx="28">
                  <c:v>0</c:v>
                </c:pt>
                <c:pt idx="29">
                  <c:v>6.25</c:v>
                </c:pt>
                <c:pt idx="30">
                  <c:v>6.25</c:v>
                </c:pt>
                <c:pt idx="31">
                  <c:v>0</c:v>
                </c:pt>
                <c:pt idx="32">
                  <c:v>0</c:v>
                </c:pt>
              </c:numCache>
            </c:numRef>
          </c:val>
          <c:smooth val="0"/>
          <c:extLst>
            <c:ext xmlns:c16="http://schemas.microsoft.com/office/drawing/2014/chart" uri="{C3380CC4-5D6E-409C-BE32-E72D297353CC}">
              <c16:uniqueId val="{00000001-C9DE-4B65-B033-A713310B8A07}"/>
            </c:ext>
          </c:extLst>
        </c:ser>
        <c:ser>
          <c:idx val="1"/>
          <c:order val="2"/>
          <c:spPr>
            <a:ln w="76200" cap="rnd">
              <a:solidFill>
                <a:srgbClr val="F78D28"/>
              </a:solidFill>
              <a:round/>
            </a:ln>
            <a:effectLst/>
          </c:spPr>
          <c:marker>
            <c:symbol val="none"/>
          </c:marker>
          <c:cat>
            <c:numRef>
              <c:f>'1.5.C'!$U$3:$U$35</c:f>
              <c:numCache>
                <c:formatCode>General</c:formatCode>
                <c:ptCount val="3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numCache>
            </c:numRef>
          </c:cat>
          <c:val>
            <c:numRef>
              <c:f>'1.5.C'!$X$3:$X$35</c:f>
              <c:numCache>
                <c:formatCode>General</c:formatCode>
                <c:ptCount val="33"/>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numCache>
            </c:numRef>
          </c:val>
          <c:smooth val="0"/>
          <c:extLst>
            <c:ext xmlns:c16="http://schemas.microsoft.com/office/drawing/2014/chart" uri="{C3380CC4-5D6E-409C-BE32-E72D297353CC}">
              <c16:uniqueId val="{00000002-C9DE-4B65-B033-A713310B8A07}"/>
            </c:ext>
          </c:extLst>
        </c:ser>
        <c:dLbls>
          <c:showLegendKey val="0"/>
          <c:showVal val="0"/>
          <c:showCatName val="0"/>
          <c:showSerName val="0"/>
          <c:showPercent val="0"/>
          <c:showBubbleSize val="0"/>
        </c:dLbls>
        <c:marker val="1"/>
        <c:smooth val="0"/>
        <c:axId val="1690889344"/>
        <c:axId val="1605306464"/>
      </c:lineChart>
      <c:catAx>
        <c:axId val="16908893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05306464"/>
        <c:crosses val="autoZero"/>
        <c:auto val="1"/>
        <c:lblAlgn val="ctr"/>
        <c:lblOffset val="100"/>
        <c:noMultiLvlLbl val="0"/>
      </c:catAx>
      <c:valAx>
        <c:axId val="1605306464"/>
        <c:scaling>
          <c:orientation val="minMax"/>
          <c:max val="6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90889344"/>
        <c:crosses val="autoZero"/>
        <c:crossBetween val="between"/>
      </c:valAx>
      <c:spPr>
        <a:noFill/>
        <a:ln>
          <a:noFill/>
        </a:ln>
        <a:effectLst/>
      </c:spPr>
    </c:plotArea>
    <c:legend>
      <c:legendPos val="t"/>
      <c:legendEntry>
        <c:idx val="0"/>
        <c:delete val="1"/>
      </c:legendEntry>
      <c:legendEntry>
        <c:idx val="3"/>
        <c:delete val="1"/>
      </c:legendEntry>
      <c:layout>
        <c:manualLayout>
          <c:xMode val="edge"/>
          <c:yMode val="edge"/>
          <c:x val="0.16148494459025955"/>
          <c:y val="2.3072491329413459E-2"/>
          <c:w val="0.72740394429862931"/>
          <c:h val="0.1790785215454993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3.6248906386701653E-3"/>
          <c:y val="1.2037037037037037E-2"/>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62195747190854"/>
          <c:y val="0.14370106280616232"/>
          <c:w val="0.8786191277270341"/>
          <c:h val="0.66416854143232107"/>
        </c:manualLayout>
      </c:layout>
      <c:areaChart>
        <c:grouping val="standard"/>
        <c:varyColors val="0"/>
        <c:ser>
          <c:idx val="3"/>
          <c:order val="3"/>
          <c:tx>
            <c:v>1</c:v>
          </c:tx>
          <c:spPr>
            <a:solidFill>
              <a:srgbClr val="A6A6A6">
                <a:alpha val="24000"/>
              </a:srgbClr>
            </a:solidFill>
            <a:ln>
              <a:noFill/>
            </a:ln>
            <a:effectLst/>
          </c:spPr>
          <c:val>
            <c:numRef>
              <c:f>'1.5.D'!$Y$3:$Y$17</c:f>
              <c:numCache>
                <c:formatCode>General</c:formatCode>
                <c:ptCount val="15"/>
                <c:pt idx="2">
                  <c:v>90</c:v>
                </c:pt>
                <c:pt idx="3">
                  <c:v>90</c:v>
                </c:pt>
                <c:pt idx="4">
                  <c:v>90</c:v>
                </c:pt>
                <c:pt idx="5">
                  <c:v>90</c:v>
                </c:pt>
                <c:pt idx="6">
                  <c:v>90</c:v>
                </c:pt>
                <c:pt idx="7">
                  <c:v>90</c:v>
                </c:pt>
                <c:pt idx="8">
                  <c:v>90</c:v>
                </c:pt>
                <c:pt idx="9">
                  <c:v>90</c:v>
                </c:pt>
                <c:pt idx="10">
                  <c:v>90</c:v>
                </c:pt>
                <c:pt idx="11">
                  <c:v>90</c:v>
                </c:pt>
              </c:numCache>
            </c:numRef>
          </c:val>
          <c:extLst>
            <c:ext xmlns:c16="http://schemas.microsoft.com/office/drawing/2014/chart" uri="{C3380CC4-5D6E-409C-BE32-E72D297353CC}">
              <c16:uniqueId val="{00000003-FBD8-459D-B2C8-030313AA0828}"/>
            </c:ext>
          </c:extLst>
        </c:ser>
        <c:dLbls>
          <c:showLegendKey val="0"/>
          <c:showVal val="0"/>
          <c:showCatName val="0"/>
          <c:showSerName val="0"/>
          <c:showPercent val="0"/>
          <c:showBubbleSize val="0"/>
        </c:dLbls>
        <c:axId val="1690889344"/>
        <c:axId val="1605306464"/>
      </c:areaChart>
      <c:lineChart>
        <c:grouping val="standard"/>
        <c:varyColors val="0"/>
        <c:ser>
          <c:idx val="0"/>
          <c:order val="0"/>
          <c:tx>
            <c:strRef>
              <c:f>'1.5.D'!$V$2</c:f>
              <c:strCache>
                <c:ptCount val="1"/>
                <c:pt idx="0">
                  <c:v>Inflation 20-50 percent</c:v>
                </c:pt>
              </c:strCache>
            </c:strRef>
          </c:tx>
          <c:spPr>
            <a:ln w="76200" cap="rnd">
              <a:solidFill>
                <a:schemeClr val="accent1"/>
              </a:solidFill>
              <a:round/>
            </a:ln>
            <a:effectLst/>
          </c:spPr>
          <c:marker>
            <c:symbol val="none"/>
          </c:marker>
          <c:cat>
            <c:numRef>
              <c:f>'1.5.D'!$U$3:$U$17</c:f>
              <c:numCache>
                <c:formatCode>General</c:formatCode>
                <c:ptCount val="1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numCache>
            </c:numRef>
          </c:cat>
          <c:val>
            <c:numRef>
              <c:f>'1.5.D'!$V$3:$V$17</c:f>
              <c:numCache>
                <c:formatCode>General</c:formatCode>
                <c:ptCount val="15"/>
                <c:pt idx="0">
                  <c:v>0</c:v>
                </c:pt>
                <c:pt idx="1">
                  <c:v>0</c:v>
                </c:pt>
                <c:pt idx="2">
                  <c:v>18.18181818181818</c:v>
                </c:pt>
                <c:pt idx="3">
                  <c:v>8.3333333333333144</c:v>
                </c:pt>
                <c:pt idx="4">
                  <c:v>11.764705882352942</c:v>
                </c:pt>
                <c:pt idx="5">
                  <c:v>10</c:v>
                </c:pt>
                <c:pt idx="6">
                  <c:v>10</c:v>
                </c:pt>
                <c:pt idx="7">
                  <c:v>23.809523809523803</c:v>
                </c:pt>
                <c:pt idx="8">
                  <c:v>33.333333333333336</c:v>
                </c:pt>
                <c:pt idx="9">
                  <c:v>9.5238095238095255</c:v>
                </c:pt>
                <c:pt idx="10">
                  <c:v>14.285714285714285</c:v>
                </c:pt>
                <c:pt idx="11">
                  <c:v>28.571428571428569</c:v>
                </c:pt>
                <c:pt idx="12">
                  <c:v>22.727272727272734</c:v>
                </c:pt>
                <c:pt idx="13">
                  <c:v>13.636363636363635</c:v>
                </c:pt>
                <c:pt idx="14">
                  <c:v>18.181818181818183</c:v>
                </c:pt>
              </c:numCache>
            </c:numRef>
          </c:val>
          <c:smooth val="0"/>
          <c:extLst>
            <c:ext xmlns:c16="http://schemas.microsoft.com/office/drawing/2014/chart" uri="{C3380CC4-5D6E-409C-BE32-E72D297353CC}">
              <c16:uniqueId val="{00000000-FBD8-459D-B2C8-030313AA0828}"/>
            </c:ext>
          </c:extLst>
        </c:ser>
        <c:ser>
          <c:idx val="2"/>
          <c:order val="1"/>
          <c:tx>
            <c:strRef>
              <c:f>'1.5.D'!$W$2</c:f>
              <c:strCache>
                <c:ptCount val="1"/>
                <c:pt idx="0">
                  <c:v>Inflation above 50 percent</c:v>
                </c:pt>
              </c:strCache>
            </c:strRef>
          </c:tx>
          <c:spPr>
            <a:ln w="76200" cap="rnd">
              <a:solidFill>
                <a:srgbClr val="EB1C2D"/>
              </a:solidFill>
              <a:round/>
            </a:ln>
            <a:effectLst/>
          </c:spPr>
          <c:marker>
            <c:symbol val="none"/>
          </c:marker>
          <c:cat>
            <c:numRef>
              <c:f>'1.5.D'!$U$3:$U$17</c:f>
              <c:numCache>
                <c:formatCode>General</c:formatCode>
                <c:ptCount val="1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numCache>
            </c:numRef>
          </c:cat>
          <c:val>
            <c:numRef>
              <c:f>'1.5.D'!$W$3:$W$17</c:f>
              <c:numCache>
                <c:formatCode>General</c:formatCode>
                <c:ptCount val="15"/>
                <c:pt idx="0">
                  <c:v>40</c:v>
                </c:pt>
                <c:pt idx="1">
                  <c:v>40</c:v>
                </c:pt>
                <c:pt idx="2">
                  <c:v>45.454545454545453</c:v>
                </c:pt>
                <c:pt idx="3">
                  <c:v>83.333333333333343</c:v>
                </c:pt>
                <c:pt idx="4">
                  <c:v>76.470588235294116</c:v>
                </c:pt>
                <c:pt idx="5">
                  <c:v>85</c:v>
                </c:pt>
                <c:pt idx="6">
                  <c:v>80</c:v>
                </c:pt>
                <c:pt idx="7">
                  <c:v>52.380952380952387</c:v>
                </c:pt>
                <c:pt idx="8">
                  <c:v>28.571428571428569</c:v>
                </c:pt>
                <c:pt idx="9">
                  <c:v>28.571428571428569</c:v>
                </c:pt>
                <c:pt idx="10">
                  <c:v>14.285714285714285</c:v>
                </c:pt>
                <c:pt idx="11">
                  <c:v>14.285714285714285</c:v>
                </c:pt>
                <c:pt idx="12">
                  <c:v>13.636363636363635</c:v>
                </c:pt>
                <c:pt idx="13">
                  <c:v>9.0909090909090917</c:v>
                </c:pt>
                <c:pt idx="14">
                  <c:v>0</c:v>
                </c:pt>
              </c:numCache>
            </c:numRef>
          </c:val>
          <c:smooth val="0"/>
          <c:extLst>
            <c:ext xmlns:c16="http://schemas.microsoft.com/office/drawing/2014/chart" uri="{C3380CC4-5D6E-409C-BE32-E72D297353CC}">
              <c16:uniqueId val="{00000001-FBD8-459D-B2C8-030313AA0828}"/>
            </c:ext>
          </c:extLst>
        </c:ser>
        <c:ser>
          <c:idx val="1"/>
          <c:order val="2"/>
          <c:spPr>
            <a:ln w="76200" cap="rnd">
              <a:solidFill>
                <a:srgbClr val="F78D28"/>
              </a:solidFill>
              <a:round/>
            </a:ln>
            <a:effectLst/>
          </c:spPr>
          <c:marker>
            <c:symbol val="none"/>
          </c:marker>
          <c:cat>
            <c:numRef>
              <c:f>'1.5.D'!$U$3:$U$17</c:f>
              <c:numCache>
                <c:formatCode>General</c:formatCode>
                <c:ptCount val="1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numCache>
            </c:numRef>
          </c:cat>
          <c:val>
            <c:numRef>
              <c:f>'1.5.D'!$X$3:$X$17</c:f>
              <c:numCache>
                <c:formatCode>General</c:formatCode>
                <c:ptCount val="15"/>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numCache>
            </c:numRef>
          </c:val>
          <c:smooth val="0"/>
          <c:extLst>
            <c:ext xmlns:c16="http://schemas.microsoft.com/office/drawing/2014/chart" uri="{C3380CC4-5D6E-409C-BE32-E72D297353CC}">
              <c16:uniqueId val="{00000002-FBD8-459D-B2C8-030313AA0828}"/>
            </c:ext>
          </c:extLst>
        </c:ser>
        <c:dLbls>
          <c:showLegendKey val="0"/>
          <c:showVal val="0"/>
          <c:showCatName val="0"/>
          <c:showSerName val="0"/>
          <c:showPercent val="0"/>
          <c:showBubbleSize val="0"/>
        </c:dLbls>
        <c:marker val="1"/>
        <c:smooth val="0"/>
        <c:axId val="1690889344"/>
        <c:axId val="1605306464"/>
      </c:lineChart>
      <c:catAx>
        <c:axId val="16908893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05306464"/>
        <c:crosses val="autoZero"/>
        <c:auto val="1"/>
        <c:lblAlgn val="ctr"/>
        <c:lblOffset val="100"/>
        <c:noMultiLvlLbl val="0"/>
      </c:catAx>
      <c:valAx>
        <c:axId val="160530646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90889344"/>
        <c:crosses val="autoZero"/>
        <c:crossBetween val="between"/>
      </c:valAx>
      <c:spPr>
        <a:noFill/>
        <a:ln>
          <a:noFill/>
        </a:ln>
        <a:effectLst/>
      </c:spPr>
    </c:plotArea>
    <c:legend>
      <c:legendPos val="t"/>
      <c:legendEntry>
        <c:idx val="0"/>
        <c:delete val="1"/>
      </c:legendEntry>
      <c:legendEntry>
        <c:idx val="3"/>
        <c:delete val="1"/>
      </c:legendEntry>
      <c:layout>
        <c:manualLayout>
          <c:xMode val="edge"/>
          <c:yMode val="edge"/>
          <c:x val="0.16252664088320717"/>
          <c:y val="1.5615011704794889E-2"/>
          <c:w val="0.66593928274666192"/>
          <c:h val="0.1873577746074316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30527434070742"/>
          <c:y val="6.3753004558640691E-2"/>
          <c:w val="0.86215676165479316"/>
          <c:h val="0.70214467928351065"/>
        </c:manualLayout>
      </c:layout>
      <c:lineChart>
        <c:grouping val="standard"/>
        <c:varyColors val="0"/>
        <c:ser>
          <c:idx val="2"/>
          <c:order val="0"/>
          <c:tx>
            <c:v>1970q1-1989q4</c:v>
          </c:tx>
          <c:marker>
            <c:symbol val="none"/>
          </c:marker>
          <c:val>
            <c:numRef>
              <c:f>'4.AB '!#REF!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'4.AB '!#REF!</c15:sqref>
                        </c15:formulaRef>
                      </c:ext>
                    </c:extLst>
                  </c:multiLvlStrRef>
                </c15:cat>
              </c15:filteredCategoryTitle>
            </c:ext>
            <c:ext xmlns:c16="http://schemas.microsoft.com/office/drawing/2014/chart" uri="{C3380CC4-5D6E-409C-BE32-E72D297353CC}">
              <c16:uniqueId val="{00000000-F0FB-48F4-8088-7244D9B661BB}"/>
            </c:ext>
          </c:extLst>
        </c:ser>
        <c:ser>
          <c:idx val="4"/>
          <c:order val="1"/>
          <c:tx>
            <c:v>2010q1-2017q1</c:v>
          </c:tx>
          <c:marker>
            <c:symbol val="none"/>
          </c:marker>
          <c:val>
            <c:numRef>
              <c:f>'4.AB '!#REF!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'4.AB '!#REF!</c15:sqref>
                        </c15:formulaRef>
                      </c:ext>
                    </c:extLst>
                  </c:multiLvlStrRef>
                </c15:cat>
              </c15:filteredCategoryTitle>
            </c:ext>
            <c:ext xmlns:c16="http://schemas.microsoft.com/office/drawing/2014/chart" uri="{C3380CC4-5D6E-409C-BE32-E72D297353CC}">
              <c16:uniqueId val="{00000001-F0FB-48F4-8088-7244D9B661BB}"/>
            </c:ext>
          </c:extLst>
        </c:ser>
        <c:ser>
          <c:idx val="5"/>
          <c:order val="2"/>
          <c:tx>
            <c:v>1998q1-2016q4</c:v>
          </c:tx>
          <c:marker>
            <c:symbol val="none"/>
          </c:marker>
          <c:val>
            <c:numRef>
              <c:f>'4.AB '!#REF!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'4.AB '!#REF!</c15:sqref>
                        </c15:formulaRef>
                      </c:ext>
                    </c:extLst>
                  </c:multiLvlStrRef>
                </c15:cat>
              </c15:filteredCategoryTitle>
            </c:ext>
            <c:ext xmlns:c16="http://schemas.microsoft.com/office/drawing/2014/chart" uri="{C3380CC4-5D6E-409C-BE32-E72D297353CC}">
              <c16:uniqueId val="{00000002-F0FB-48F4-8088-7244D9B661BB}"/>
            </c:ext>
          </c:extLst>
        </c:ser>
        <c:ser>
          <c:idx val="0"/>
          <c:order val="3"/>
          <c:tx>
            <c:v>1970q1-1989q4</c:v>
          </c:tx>
          <c:marker>
            <c:symbol val="none"/>
          </c:marker>
          <c:val>
            <c:numRef>
              <c:f>'4.AB '!#REF!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'4.AB '!#REF!</c15:sqref>
                        </c15:formulaRef>
                      </c:ext>
                    </c:extLst>
                  </c:multiLvlStrRef>
                </c15:cat>
              </c15:filteredCategoryTitle>
            </c:ext>
            <c:ext xmlns:c16="http://schemas.microsoft.com/office/drawing/2014/chart" uri="{C3380CC4-5D6E-409C-BE32-E72D297353CC}">
              <c16:uniqueId val="{00000003-F0FB-48F4-8088-7244D9B661BB}"/>
            </c:ext>
          </c:extLst>
        </c:ser>
        <c:ser>
          <c:idx val="1"/>
          <c:order val="4"/>
          <c:tx>
            <c:v>2010q1-2017q1</c:v>
          </c:tx>
          <c:marker>
            <c:symbol val="none"/>
          </c:marker>
          <c:val>
            <c:numRef>
              <c:f>'4.AB '!#REF!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'4.AB '!#REF!</c15:sqref>
                        </c15:formulaRef>
                      </c:ext>
                    </c:extLst>
                  </c:multiLvlStrRef>
                </c15:cat>
              </c15:filteredCategoryTitle>
            </c:ext>
            <c:ext xmlns:c16="http://schemas.microsoft.com/office/drawing/2014/chart" uri="{C3380CC4-5D6E-409C-BE32-E72D297353CC}">
              <c16:uniqueId val="{00000004-F0FB-48F4-8088-7244D9B661BB}"/>
            </c:ext>
          </c:extLst>
        </c:ser>
        <c:ser>
          <c:idx val="3"/>
          <c:order val="5"/>
          <c:tx>
            <c:v>1998q1-2016q4</c:v>
          </c:tx>
          <c:marker>
            <c:symbol val="none"/>
          </c:marker>
          <c:val>
            <c:numRef>
              <c:f>'4.AB '!#REF!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'4.AB '!#REF!</c15:sqref>
                        </c15:formulaRef>
                      </c:ext>
                    </c:extLst>
                  </c:multiLvlStrRef>
                </c15:cat>
              </c15:filteredCategoryTitle>
            </c:ext>
            <c:ext xmlns:c16="http://schemas.microsoft.com/office/drawing/2014/chart" uri="{C3380CC4-5D6E-409C-BE32-E72D297353CC}">
              <c16:uniqueId val="{00000005-F0FB-48F4-8088-7244D9B661BB}"/>
            </c:ext>
          </c:extLst>
        </c:ser>
        <c:dLbls>
          <c:showLegendKey val="0"/>
          <c:showVal val="0"/>
          <c:showCatName val="0"/>
          <c:showSerName val="0"/>
          <c:showPercent val="0"/>
          <c:showBubbleSize val="0"/>
        </c:dLbls>
        <c:smooth val="0"/>
        <c:axId val="976022312"/>
        <c:axId val="976018392"/>
      </c:lineChart>
      <c:catAx>
        <c:axId val="976022312"/>
        <c:scaling>
          <c:orientation val="minMax"/>
        </c:scaling>
        <c:delete val="0"/>
        <c:axPos val="b"/>
        <c:numFmt formatCode="0" sourceLinked="1"/>
        <c:majorTickMark val="none"/>
        <c:minorTickMark val="none"/>
        <c:tickLblPos val="low"/>
        <c:spPr>
          <a:ln>
            <a:solidFill>
              <a:srgbClr val="002345"/>
            </a:solidFill>
          </a:ln>
        </c:spPr>
        <c:txPr>
          <a:bodyPr rot="-5400000" vert="horz"/>
          <a:lstStyle/>
          <a:p>
            <a:pPr>
              <a:defRPr/>
            </a:pPr>
            <a:endParaRPr lang="en-US"/>
          </a:p>
        </c:txPr>
        <c:crossAx val="976018392"/>
        <c:crosses val="autoZero"/>
        <c:auto val="1"/>
        <c:lblAlgn val="ctr"/>
        <c:lblOffset val="100"/>
        <c:tickLblSkip val="5"/>
        <c:tickMarkSkip val="5"/>
        <c:noMultiLvlLbl val="0"/>
      </c:catAx>
      <c:valAx>
        <c:axId val="976018392"/>
        <c:scaling>
          <c:orientation val="minMax"/>
          <c:max val="0.5"/>
          <c:min val="0"/>
        </c:scaling>
        <c:delete val="0"/>
        <c:axPos val="l"/>
        <c:numFmt formatCode="0.00" sourceLinked="0"/>
        <c:majorTickMark val="out"/>
        <c:minorTickMark val="none"/>
        <c:tickLblPos val="nextTo"/>
        <c:spPr>
          <a:ln>
            <a:noFill/>
          </a:ln>
        </c:spPr>
        <c:crossAx val="976022312"/>
        <c:crosses val="autoZero"/>
        <c:crossBetween val="between"/>
        <c:majorUnit val="0.1"/>
      </c:valAx>
    </c:plotArea>
    <c:legend>
      <c:legendPos val="r"/>
      <c:layout>
        <c:manualLayout>
          <c:xMode val="edge"/>
          <c:yMode val="edge"/>
          <c:x val="0.30998538157413863"/>
          <c:y val="8.7503421046728133E-2"/>
          <c:w val="0.39038323532343266"/>
          <c:h val="0.19096955829239293"/>
        </c:manualLayout>
      </c:layout>
      <c:overlay val="0"/>
    </c:legend>
    <c:plotVisOnly val="1"/>
    <c:dispBlanksAs val="gap"/>
    <c:showDLblsOverMax val="0"/>
  </c:chart>
  <c:spPr>
    <a:solidFill>
      <a:sysClr val="window" lastClr="FFFFFF"/>
    </a:solidFill>
    <a:ln>
      <a:noFill/>
    </a:ln>
  </c:spPr>
  <c:txPr>
    <a:bodyPr/>
    <a:lstStyle/>
    <a:p>
      <a:pPr>
        <a:defRPr sz="1800" b="1">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8210666375036453E-2"/>
          <c:y val="0.12242738407699039"/>
          <c:w val="0.88140028069408005"/>
          <c:h val="0.68146731658542681"/>
        </c:manualLayout>
      </c:layout>
      <c:lineChart>
        <c:grouping val="standard"/>
        <c:varyColors val="0"/>
        <c:ser>
          <c:idx val="1"/>
          <c:order val="0"/>
          <c:tx>
            <c:strRef>
              <c:f>'1.6.A '!$V$2</c:f>
              <c:strCache>
                <c:ptCount val="1"/>
                <c:pt idx="0">
                  <c:v>Advanced economies</c:v>
                </c:pt>
              </c:strCache>
            </c:strRef>
          </c:tx>
          <c:spPr>
            <a:ln w="76200">
              <a:solidFill>
                <a:srgbClr val="002345"/>
              </a:solidFill>
            </a:ln>
          </c:spPr>
          <c:marker>
            <c:symbol val="none"/>
          </c:marker>
          <c:cat>
            <c:numRef>
              <c:f>'1.6.A '!$U$3:$U$33</c:f>
              <c:numCache>
                <c:formatCode>0</c:formatCode>
                <c:ptCount val="31"/>
                <c:pt idx="0">
                  <c:v>-10.299269000000001</c:v>
                </c:pt>
                <c:pt idx="1">
                  <c:v>-8.4443318999999999</c:v>
                </c:pt>
                <c:pt idx="2">
                  <c:v>-6.5893943999999998</c:v>
                </c:pt>
                <c:pt idx="3">
                  <c:v>-4.7344569999999999</c:v>
                </c:pt>
                <c:pt idx="4">
                  <c:v>-2.8795194999999998</c:v>
                </c:pt>
                <c:pt idx="5">
                  <c:v>-1.0245820999999999</c:v>
                </c:pt>
                <c:pt idx="6">
                  <c:v>0.83035539999999997</c:v>
                </c:pt>
                <c:pt idx="7">
                  <c:v>2.6852928999999999</c:v>
                </c:pt>
                <c:pt idx="8">
                  <c:v>4.5402303000000002</c:v>
                </c:pt>
                <c:pt idx="9">
                  <c:v>6.3951678000000003</c:v>
                </c:pt>
                <c:pt idx="10">
                  <c:v>8.2501052000000001</c:v>
                </c:pt>
                <c:pt idx="11">
                  <c:v>10.105043</c:v>
                </c:pt>
                <c:pt idx="12">
                  <c:v>11.95998</c:v>
                </c:pt>
                <c:pt idx="13">
                  <c:v>13.814918</c:v>
                </c:pt>
                <c:pt idx="14">
                  <c:v>15.669855</c:v>
                </c:pt>
                <c:pt idx="15">
                  <c:v>17.524792999999999</c:v>
                </c:pt>
                <c:pt idx="16">
                  <c:v>19.379729999999999</c:v>
                </c:pt>
                <c:pt idx="17">
                  <c:v>21.234667000000002</c:v>
                </c:pt>
                <c:pt idx="18">
                  <c:v>23.089604999999999</c:v>
                </c:pt>
                <c:pt idx="19">
                  <c:v>24.944541999999998</c:v>
                </c:pt>
                <c:pt idx="20">
                  <c:v>26.799479999999999</c:v>
                </c:pt>
                <c:pt idx="21">
                  <c:v>28.654416999999999</c:v>
                </c:pt>
                <c:pt idx="22">
                  <c:v>30.509354999999999</c:v>
                </c:pt>
                <c:pt idx="23">
                  <c:v>32.364291999999999</c:v>
                </c:pt>
                <c:pt idx="24">
                  <c:v>34.219230000000003</c:v>
                </c:pt>
                <c:pt idx="25">
                  <c:v>36.074167000000003</c:v>
                </c:pt>
                <c:pt idx="26">
                  <c:v>37.929105</c:v>
                </c:pt>
                <c:pt idx="27">
                  <c:v>39.784041999999999</c:v>
                </c:pt>
                <c:pt idx="28">
                  <c:v>41.638978999999999</c:v>
                </c:pt>
                <c:pt idx="29">
                  <c:v>43.493917000000003</c:v>
                </c:pt>
                <c:pt idx="30">
                  <c:v>45.348854000000003</c:v>
                </c:pt>
              </c:numCache>
            </c:numRef>
          </c:cat>
          <c:val>
            <c:numRef>
              <c:f>'1.6.A '!$V$3:$V$33</c:f>
              <c:numCache>
                <c:formatCode>General</c:formatCode>
                <c:ptCount val="31"/>
                <c:pt idx="0">
                  <c:v>0</c:v>
                </c:pt>
                <c:pt idx="1">
                  <c:v>0</c:v>
                </c:pt>
                <c:pt idx="2">
                  <c:v>0</c:v>
                </c:pt>
                <c:pt idx="3">
                  <c:v>0</c:v>
                </c:pt>
                <c:pt idx="4">
                  <c:v>3.9088474282585495E-2</c:v>
                </c:pt>
                <c:pt idx="5">
                  <c:v>1.5642435353973096</c:v>
                </c:pt>
                <c:pt idx="6">
                  <c:v>10.339733945844277</c:v>
                </c:pt>
                <c:pt idx="7">
                  <c:v>18.683892072128007</c:v>
                </c:pt>
                <c:pt idx="8">
                  <c:v>16.90102786074484</c:v>
                </c:pt>
                <c:pt idx="9">
                  <c:v>13.224671750541594</c:v>
                </c:pt>
                <c:pt idx="10">
                  <c:v>9.9173700209498428</c:v>
                </c:pt>
                <c:pt idx="11">
                  <c:v>7.366801648168245</c:v>
                </c:pt>
                <c:pt idx="12">
                  <c:v>4.9962901919282663</c:v>
                </c:pt>
                <c:pt idx="13">
                  <c:v>3.7516480542155404</c:v>
                </c:pt>
                <c:pt idx="14">
                  <c:v>2.8059024004072239</c:v>
                </c:pt>
                <c:pt idx="15">
                  <c:v>2.1966806613490992</c:v>
                </c:pt>
                <c:pt idx="16">
                  <c:v>1.6647496033906739</c:v>
                </c:pt>
                <c:pt idx="17">
                  <c:v>1.3718660177928024</c:v>
                </c:pt>
                <c:pt idx="18">
                  <c:v>1.2614348666557758</c:v>
                </c:pt>
                <c:pt idx="19">
                  <c:v>0.87694682415602443</c:v>
                </c:pt>
                <c:pt idx="20">
                  <c:v>0.45550068669968591</c:v>
                </c:pt>
                <c:pt idx="21">
                  <c:v>0.35083027408822604</c:v>
                </c:pt>
                <c:pt idx="22">
                  <c:v>0.33816109921046739</c:v>
                </c:pt>
                <c:pt idx="23">
                  <c:v>0.22839186749848994</c:v>
                </c:pt>
                <c:pt idx="24">
                  <c:v>0.12995684711795372</c:v>
                </c:pt>
                <c:pt idx="25">
                  <c:v>0.1637889024369148</c:v>
                </c:pt>
                <c:pt idx="26">
                  <c:v>0.14281885006351369</c:v>
                </c:pt>
                <c:pt idx="27">
                  <c:v>4.9916511936048132E-2</c:v>
                </c:pt>
                <c:pt idx="28">
                  <c:v>7.9324646391796566E-2</c:v>
                </c:pt>
                <c:pt idx="29">
                  <c:v>8.4614439444078926E-2</c:v>
                </c:pt>
                <c:pt idx="30">
                  <c:v>3.1321582205469919E-2</c:v>
                </c:pt>
              </c:numCache>
            </c:numRef>
          </c:val>
          <c:smooth val="0"/>
          <c:extLst>
            <c:ext xmlns:c16="http://schemas.microsoft.com/office/drawing/2014/chart" uri="{C3380CC4-5D6E-409C-BE32-E72D297353CC}">
              <c16:uniqueId val="{00000000-1335-452E-9E62-D850D9CA2288}"/>
            </c:ext>
          </c:extLst>
        </c:ser>
        <c:ser>
          <c:idx val="2"/>
          <c:order val="1"/>
          <c:tx>
            <c:strRef>
              <c:f>'1.6.A '!$W$2</c:f>
              <c:strCache>
                <c:ptCount val="1"/>
                <c:pt idx="0">
                  <c:v>EMDEs ex. LICs</c:v>
                </c:pt>
              </c:strCache>
            </c:strRef>
          </c:tx>
          <c:spPr>
            <a:ln w="76200">
              <a:solidFill>
                <a:srgbClr val="EB2D1C"/>
              </a:solidFill>
            </a:ln>
          </c:spPr>
          <c:marker>
            <c:symbol val="none"/>
          </c:marker>
          <c:cat>
            <c:numRef>
              <c:f>'1.6.A '!$U$3:$U$33</c:f>
              <c:numCache>
                <c:formatCode>0</c:formatCode>
                <c:ptCount val="31"/>
                <c:pt idx="0">
                  <c:v>-10.299269000000001</c:v>
                </c:pt>
                <c:pt idx="1">
                  <c:v>-8.4443318999999999</c:v>
                </c:pt>
                <c:pt idx="2">
                  <c:v>-6.5893943999999998</c:v>
                </c:pt>
                <c:pt idx="3">
                  <c:v>-4.7344569999999999</c:v>
                </c:pt>
                <c:pt idx="4">
                  <c:v>-2.8795194999999998</c:v>
                </c:pt>
                <c:pt idx="5">
                  <c:v>-1.0245820999999999</c:v>
                </c:pt>
                <c:pt idx="6">
                  <c:v>0.83035539999999997</c:v>
                </c:pt>
                <c:pt idx="7">
                  <c:v>2.6852928999999999</c:v>
                </c:pt>
                <c:pt idx="8">
                  <c:v>4.5402303000000002</c:v>
                </c:pt>
                <c:pt idx="9">
                  <c:v>6.3951678000000003</c:v>
                </c:pt>
                <c:pt idx="10">
                  <c:v>8.2501052000000001</c:v>
                </c:pt>
                <c:pt idx="11">
                  <c:v>10.105043</c:v>
                </c:pt>
                <c:pt idx="12">
                  <c:v>11.95998</c:v>
                </c:pt>
                <c:pt idx="13">
                  <c:v>13.814918</c:v>
                </c:pt>
                <c:pt idx="14">
                  <c:v>15.669855</c:v>
                </c:pt>
                <c:pt idx="15">
                  <c:v>17.524792999999999</c:v>
                </c:pt>
                <c:pt idx="16">
                  <c:v>19.379729999999999</c:v>
                </c:pt>
                <c:pt idx="17">
                  <c:v>21.234667000000002</c:v>
                </c:pt>
                <c:pt idx="18">
                  <c:v>23.089604999999999</c:v>
                </c:pt>
                <c:pt idx="19">
                  <c:v>24.944541999999998</c:v>
                </c:pt>
                <c:pt idx="20">
                  <c:v>26.799479999999999</c:v>
                </c:pt>
                <c:pt idx="21">
                  <c:v>28.654416999999999</c:v>
                </c:pt>
                <c:pt idx="22">
                  <c:v>30.509354999999999</c:v>
                </c:pt>
                <c:pt idx="23">
                  <c:v>32.364291999999999</c:v>
                </c:pt>
                <c:pt idx="24">
                  <c:v>34.219230000000003</c:v>
                </c:pt>
                <c:pt idx="25">
                  <c:v>36.074167000000003</c:v>
                </c:pt>
                <c:pt idx="26">
                  <c:v>37.929105</c:v>
                </c:pt>
                <c:pt idx="27">
                  <c:v>39.784041999999999</c:v>
                </c:pt>
                <c:pt idx="28">
                  <c:v>41.638978999999999</c:v>
                </c:pt>
                <c:pt idx="29">
                  <c:v>43.493917000000003</c:v>
                </c:pt>
                <c:pt idx="30">
                  <c:v>45.348854000000003</c:v>
                </c:pt>
              </c:numCache>
            </c:numRef>
          </c:cat>
          <c:val>
            <c:numRef>
              <c:f>'1.6.A '!$W$3:$W$33</c:f>
              <c:numCache>
                <c:formatCode>General</c:formatCode>
                <c:ptCount val="31"/>
                <c:pt idx="0">
                  <c:v>2.2018605021439999E-2</c:v>
                </c:pt>
                <c:pt idx="1">
                  <c:v>4.2585351859416962E-2</c:v>
                </c:pt>
                <c:pt idx="2">
                  <c:v>0.10350554517452068</c:v>
                </c:pt>
                <c:pt idx="3">
                  <c:v>0.30662013181267411</c:v>
                </c:pt>
                <c:pt idx="4">
                  <c:v>0.8478105334774515</c:v>
                </c:pt>
                <c:pt idx="5">
                  <c:v>2.2546723101028738</c:v>
                </c:pt>
                <c:pt idx="6">
                  <c:v>4.2046839370982614</c:v>
                </c:pt>
                <c:pt idx="7">
                  <c:v>6.5199013460498181</c:v>
                </c:pt>
                <c:pt idx="8">
                  <c:v>8.2323419474617285</c:v>
                </c:pt>
                <c:pt idx="9">
                  <c:v>9.2006903007158432</c:v>
                </c:pt>
                <c:pt idx="10">
                  <c:v>9.2064436153426001</c:v>
                </c:pt>
                <c:pt idx="11">
                  <c:v>8.6782228979645417</c:v>
                </c:pt>
                <c:pt idx="12">
                  <c:v>7.8233770105646538</c:v>
                </c:pt>
                <c:pt idx="13">
                  <c:v>6.6561614090085834</c:v>
                </c:pt>
                <c:pt idx="14">
                  <c:v>5.4785290049074096</c:v>
                </c:pt>
                <c:pt idx="15">
                  <c:v>4.4137328541006982</c:v>
                </c:pt>
                <c:pt idx="16">
                  <c:v>3.7603033644611337</c:v>
                </c:pt>
                <c:pt idx="17">
                  <c:v>3.2872551241962955</c:v>
                </c:pt>
                <c:pt idx="18">
                  <c:v>2.7879894602560436</c:v>
                </c:pt>
                <c:pt idx="19">
                  <c:v>2.2481818695346418</c:v>
                </c:pt>
                <c:pt idx="20">
                  <c:v>1.99882242731243</c:v>
                </c:pt>
                <c:pt idx="21">
                  <c:v>1.8226437288749262</c:v>
                </c:pt>
                <c:pt idx="22">
                  <c:v>1.4678771431633497</c:v>
                </c:pt>
                <c:pt idx="23">
                  <c:v>1.0119731459980934</c:v>
                </c:pt>
                <c:pt idx="24">
                  <c:v>0.73433979203083222</c:v>
                </c:pt>
                <c:pt idx="25">
                  <c:v>0.60228787843415987</c:v>
                </c:pt>
                <c:pt idx="26">
                  <c:v>0.51252460017869039</c:v>
                </c:pt>
                <c:pt idx="27">
                  <c:v>0.37532773412468173</c:v>
                </c:pt>
                <c:pt idx="28">
                  <c:v>0.31393167469546096</c:v>
                </c:pt>
                <c:pt idx="29">
                  <c:v>0.27658831465782763</c:v>
                </c:pt>
                <c:pt idx="30">
                  <c:v>0.34465209810955921</c:v>
                </c:pt>
              </c:numCache>
            </c:numRef>
          </c:val>
          <c:smooth val="0"/>
          <c:extLst>
            <c:ext xmlns:c16="http://schemas.microsoft.com/office/drawing/2014/chart" uri="{C3380CC4-5D6E-409C-BE32-E72D297353CC}">
              <c16:uniqueId val="{00000001-1335-452E-9E62-D850D9CA2288}"/>
            </c:ext>
          </c:extLst>
        </c:ser>
        <c:ser>
          <c:idx val="0"/>
          <c:order val="2"/>
          <c:tx>
            <c:strRef>
              <c:f>'1.6.A '!$X$2</c:f>
              <c:strCache>
                <c:ptCount val="1"/>
                <c:pt idx="0">
                  <c:v>LICs</c:v>
                </c:pt>
              </c:strCache>
            </c:strRef>
          </c:tx>
          <c:spPr>
            <a:ln w="76200">
              <a:solidFill>
                <a:srgbClr val="F78D28"/>
              </a:solidFill>
            </a:ln>
          </c:spPr>
          <c:marker>
            <c:symbol val="none"/>
          </c:marker>
          <c:cat>
            <c:numRef>
              <c:f>'1.6.A '!$U$3:$U$33</c:f>
              <c:numCache>
                <c:formatCode>0</c:formatCode>
                <c:ptCount val="31"/>
                <c:pt idx="0">
                  <c:v>-10.299269000000001</c:v>
                </c:pt>
                <c:pt idx="1">
                  <c:v>-8.4443318999999999</c:v>
                </c:pt>
                <c:pt idx="2">
                  <c:v>-6.5893943999999998</c:v>
                </c:pt>
                <c:pt idx="3">
                  <c:v>-4.7344569999999999</c:v>
                </c:pt>
                <c:pt idx="4">
                  <c:v>-2.8795194999999998</c:v>
                </c:pt>
                <c:pt idx="5">
                  <c:v>-1.0245820999999999</c:v>
                </c:pt>
                <c:pt idx="6">
                  <c:v>0.83035539999999997</c:v>
                </c:pt>
                <c:pt idx="7">
                  <c:v>2.6852928999999999</c:v>
                </c:pt>
                <c:pt idx="8">
                  <c:v>4.5402303000000002</c:v>
                </c:pt>
                <c:pt idx="9">
                  <c:v>6.3951678000000003</c:v>
                </c:pt>
                <c:pt idx="10">
                  <c:v>8.2501052000000001</c:v>
                </c:pt>
                <c:pt idx="11">
                  <c:v>10.105043</c:v>
                </c:pt>
                <c:pt idx="12">
                  <c:v>11.95998</c:v>
                </c:pt>
                <c:pt idx="13">
                  <c:v>13.814918</c:v>
                </c:pt>
                <c:pt idx="14">
                  <c:v>15.669855</c:v>
                </c:pt>
                <c:pt idx="15">
                  <c:v>17.524792999999999</c:v>
                </c:pt>
                <c:pt idx="16">
                  <c:v>19.379729999999999</c:v>
                </c:pt>
                <c:pt idx="17">
                  <c:v>21.234667000000002</c:v>
                </c:pt>
                <c:pt idx="18">
                  <c:v>23.089604999999999</c:v>
                </c:pt>
                <c:pt idx="19">
                  <c:v>24.944541999999998</c:v>
                </c:pt>
                <c:pt idx="20">
                  <c:v>26.799479999999999</c:v>
                </c:pt>
                <c:pt idx="21">
                  <c:v>28.654416999999999</c:v>
                </c:pt>
                <c:pt idx="22">
                  <c:v>30.509354999999999</c:v>
                </c:pt>
                <c:pt idx="23">
                  <c:v>32.364291999999999</c:v>
                </c:pt>
                <c:pt idx="24">
                  <c:v>34.219230000000003</c:v>
                </c:pt>
                <c:pt idx="25">
                  <c:v>36.074167000000003</c:v>
                </c:pt>
                <c:pt idx="26">
                  <c:v>37.929105</c:v>
                </c:pt>
                <c:pt idx="27">
                  <c:v>39.784041999999999</c:v>
                </c:pt>
                <c:pt idx="28">
                  <c:v>41.638978999999999</c:v>
                </c:pt>
                <c:pt idx="29">
                  <c:v>43.493917000000003</c:v>
                </c:pt>
                <c:pt idx="30">
                  <c:v>45.348854000000003</c:v>
                </c:pt>
              </c:numCache>
            </c:numRef>
          </c:cat>
          <c:val>
            <c:numRef>
              <c:f>'1.6.A '!$X$3:$X$33</c:f>
              <c:numCache>
                <c:formatCode>General</c:formatCode>
                <c:ptCount val="31"/>
                <c:pt idx="0">
                  <c:v>0.1902446795510597</c:v>
                </c:pt>
                <c:pt idx="1">
                  <c:v>0.43857151996295085</c:v>
                </c:pt>
                <c:pt idx="2">
                  <c:v>1.0136079409021175</c:v>
                </c:pt>
                <c:pt idx="3">
                  <c:v>2.0127622737764614</c:v>
                </c:pt>
                <c:pt idx="4">
                  <c:v>3.2878981419044377</c:v>
                </c:pt>
                <c:pt idx="5">
                  <c:v>4.6056066256986767</c:v>
                </c:pt>
                <c:pt idx="6">
                  <c:v>5.983572800473989</c:v>
                </c:pt>
                <c:pt idx="7">
                  <c:v>7.0735133907155303</c:v>
                </c:pt>
                <c:pt idx="8">
                  <c:v>7.8664828861698428</c:v>
                </c:pt>
                <c:pt idx="9">
                  <c:v>8.3207024962747784</c:v>
                </c:pt>
                <c:pt idx="10">
                  <c:v>8.1798902795161155</c:v>
                </c:pt>
                <c:pt idx="11">
                  <c:v>7.5465620080659743</c:v>
                </c:pt>
                <c:pt idx="12">
                  <c:v>6.6394801538949793</c:v>
                </c:pt>
                <c:pt idx="13">
                  <c:v>5.500781103307931</c:v>
                </c:pt>
                <c:pt idx="14">
                  <c:v>4.2696969117713381</c:v>
                </c:pt>
                <c:pt idx="15">
                  <c:v>3.4487581870000685</c:v>
                </c:pt>
                <c:pt idx="16">
                  <c:v>2.8103000080374789</c:v>
                </c:pt>
                <c:pt idx="17">
                  <c:v>2.4275995464637536</c:v>
                </c:pt>
                <c:pt idx="18">
                  <c:v>2.2562437854868138</c:v>
                </c:pt>
                <c:pt idx="19">
                  <c:v>2.1404651429430941</c:v>
                </c:pt>
                <c:pt idx="20">
                  <c:v>1.8828595355123368</c:v>
                </c:pt>
                <c:pt idx="21">
                  <c:v>1.5934541181914588</c:v>
                </c:pt>
                <c:pt idx="22">
                  <c:v>1.3355639319497923</c:v>
                </c:pt>
                <c:pt idx="23">
                  <c:v>1.0825321800127983</c:v>
                </c:pt>
                <c:pt idx="24">
                  <c:v>0.92989309254021757</c:v>
                </c:pt>
                <c:pt idx="25">
                  <c:v>0.86489678991169605</c:v>
                </c:pt>
                <c:pt idx="26">
                  <c:v>0.75333627934810243</c:v>
                </c:pt>
                <c:pt idx="27">
                  <c:v>0.64330163543510954</c:v>
                </c:pt>
                <c:pt idx="28">
                  <c:v>0.55660058178767879</c:v>
                </c:pt>
                <c:pt idx="29">
                  <c:v>0.45095631492457278</c:v>
                </c:pt>
                <c:pt idx="30">
                  <c:v>0.47913148943363554</c:v>
                </c:pt>
              </c:numCache>
            </c:numRef>
          </c:val>
          <c:smooth val="0"/>
          <c:extLst>
            <c:ext xmlns:c16="http://schemas.microsoft.com/office/drawing/2014/chart" uri="{C3380CC4-5D6E-409C-BE32-E72D297353CC}">
              <c16:uniqueId val="{00000002-1335-452E-9E62-D850D9CA2288}"/>
            </c:ext>
          </c:extLst>
        </c:ser>
        <c:dLbls>
          <c:showLegendKey val="0"/>
          <c:showVal val="0"/>
          <c:showCatName val="0"/>
          <c:showSerName val="0"/>
          <c:showPercent val="0"/>
          <c:showBubbleSize val="0"/>
        </c:dLbls>
        <c:smooth val="0"/>
        <c:axId val="513346520"/>
        <c:axId val="513346912"/>
        <c:extLst/>
      </c:lineChart>
      <c:catAx>
        <c:axId val="513346520"/>
        <c:scaling>
          <c:orientation val="minMax"/>
        </c:scaling>
        <c:delete val="0"/>
        <c:axPos val="b"/>
        <c:numFmt formatCode="#,##0" sourceLinked="0"/>
        <c:majorTickMark val="none"/>
        <c:minorTickMark val="none"/>
        <c:tickLblPos val="low"/>
        <c:spPr>
          <a:ln>
            <a:solidFill>
              <a:sysClr val="windowText" lastClr="000000"/>
            </a:solidFill>
          </a:ln>
        </c:spPr>
        <c:txPr>
          <a:bodyPr rot="-5400000" vert="horz"/>
          <a:lstStyle/>
          <a:p>
            <a:pPr>
              <a:defRPr/>
            </a:pPr>
            <a:endParaRPr lang="en-US"/>
          </a:p>
        </c:txPr>
        <c:crossAx val="513346912"/>
        <c:crosses val="autoZero"/>
        <c:auto val="1"/>
        <c:lblAlgn val="ctr"/>
        <c:lblOffset val="100"/>
        <c:tickMarkSkip val="5"/>
        <c:noMultiLvlLbl val="0"/>
      </c:catAx>
      <c:valAx>
        <c:axId val="513346912"/>
        <c:scaling>
          <c:orientation val="minMax"/>
          <c:max val="30"/>
        </c:scaling>
        <c:delete val="0"/>
        <c:axPos val="l"/>
        <c:numFmt formatCode="General" sourceLinked="0"/>
        <c:majorTickMark val="out"/>
        <c:minorTickMark val="none"/>
        <c:tickLblPos val="low"/>
        <c:spPr>
          <a:ln>
            <a:noFill/>
          </a:ln>
        </c:spPr>
        <c:crossAx val="513346520"/>
        <c:crosses val="autoZero"/>
        <c:crossBetween val="between"/>
        <c:majorUnit val="10"/>
      </c:valAx>
    </c:plotArea>
    <c:legend>
      <c:legendPos val="r"/>
      <c:layout>
        <c:manualLayout>
          <c:xMode val="edge"/>
          <c:yMode val="edge"/>
          <c:x val="0.56373020559930009"/>
          <c:y val="7.069422572178477E-2"/>
          <c:w val="0.42412532808398951"/>
          <c:h val="0.26514319043452905"/>
        </c:manualLayout>
      </c:layout>
      <c:overlay val="0"/>
    </c:legend>
    <c:plotVisOnly val="1"/>
    <c:dispBlanksAs val="gap"/>
    <c:showDLblsOverMax val="0"/>
  </c:chart>
  <c:spPr>
    <a:solidFill>
      <a:sysClr val="window" lastClr="FFFFFF"/>
    </a:solidFill>
    <a:ln>
      <a:noFill/>
    </a:ln>
  </c:spPr>
  <c:txPr>
    <a:bodyPr/>
    <a:lstStyle/>
    <a:p>
      <a:pPr>
        <a:defRPr sz="33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73844415281423E-2"/>
          <c:y val="0.13353849518810146"/>
          <c:w val="0.88855715952172643"/>
          <c:h val="0.67630858642669667"/>
        </c:manualLayout>
      </c:layout>
      <c:lineChart>
        <c:grouping val="standard"/>
        <c:varyColors val="0"/>
        <c:ser>
          <c:idx val="1"/>
          <c:order val="0"/>
          <c:tx>
            <c:strRef>
              <c:f>'1.6.B'!$V$2</c:f>
              <c:strCache>
                <c:ptCount val="1"/>
                <c:pt idx="0">
                  <c:v>Advanced economies</c:v>
                </c:pt>
              </c:strCache>
            </c:strRef>
          </c:tx>
          <c:spPr>
            <a:ln w="76200">
              <a:solidFill>
                <a:srgbClr val="002345"/>
              </a:solidFill>
            </a:ln>
          </c:spPr>
          <c:marker>
            <c:symbol val="none"/>
          </c:marker>
          <c:cat>
            <c:numRef>
              <c:f>'1.6.B'!$U$3:$U$33</c:f>
              <c:numCache>
                <c:formatCode>0</c:formatCode>
                <c:ptCount val="31"/>
                <c:pt idx="0">
                  <c:v>-10.299269000000001</c:v>
                </c:pt>
                <c:pt idx="1">
                  <c:v>-8.4443318999999999</c:v>
                </c:pt>
                <c:pt idx="2">
                  <c:v>-6.5893943999999998</c:v>
                </c:pt>
                <c:pt idx="3">
                  <c:v>-4.7344569999999999</c:v>
                </c:pt>
                <c:pt idx="4">
                  <c:v>-2.8795194999999998</c:v>
                </c:pt>
                <c:pt idx="5">
                  <c:v>-1.0245820999999999</c:v>
                </c:pt>
                <c:pt idx="6">
                  <c:v>0.83035539999999997</c:v>
                </c:pt>
                <c:pt idx="7">
                  <c:v>2.6852928999999999</c:v>
                </c:pt>
                <c:pt idx="8">
                  <c:v>4.5402303000000002</c:v>
                </c:pt>
                <c:pt idx="9">
                  <c:v>6.3951678000000003</c:v>
                </c:pt>
                <c:pt idx="10">
                  <c:v>8.2501052000000001</c:v>
                </c:pt>
                <c:pt idx="11">
                  <c:v>10.105043</c:v>
                </c:pt>
                <c:pt idx="12">
                  <c:v>11.95998</c:v>
                </c:pt>
                <c:pt idx="13">
                  <c:v>13.814918</c:v>
                </c:pt>
                <c:pt idx="14">
                  <c:v>15.669855</c:v>
                </c:pt>
                <c:pt idx="15">
                  <c:v>17.524792999999999</c:v>
                </c:pt>
                <c:pt idx="16">
                  <c:v>19.379729999999999</c:v>
                </c:pt>
                <c:pt idx="17">
                  <c:v>21.234667000000002</c:v>
                </c:pt>
                <c:pt idx="18">
                  <c:v>23.089604999999999</c:v>
                </c:pt>
                <c:pt idx="19">
                  <c:v>24.944541999999998</c:v>
                </c:pt>
                <c:pt idx="20">
                  <c:v>26.799479999999999</c:v>
                </c:pt>
                <c:pt idx="21">
                  <c:v>28.654416999999999</c:v>
                </c:pt>
                <c:pt idx="22">
                  <c:v>30.509354999999999</c:v>
                </c:pt>
                <c:pt idx="23">
                  <c:v>32.364291999999999</c:v>
                </c:pt>
                <c:pt idx="24">
                  <c:v>34.219230000000003</c:v>
                </c:pt>
                <c:pt idx="25">
                  <c:v>36.074167000000003</c:v>
                </c:pt>
                <c:pt idx="26">
                  <c:v>37.929105</c:v>
                </c:pt>
                <c:pt idx="27">
                  <c:v>39.784041999999999</c:v>
                </c:pt>
                <c:pt idx="28">
                  <c:v>41.638978999999999</c:v>
                </c:pt>
                <c:pt idx="29">
                  <c:v>43.493917000000003</c:v>
                </c:pt>
                <c:pt idx="30">
                  <c:v>45.348854000000003</c:v>
                </c:pt>
              </c:numCache>
            </c:numRef>
          </c:cat>
          <c:val>
            <c:numRef>
              <c:f>'1.6.B'!$V$3:$V$33</c:f>
              <c:numCache>
                <c:formatCode>General</c:formatCode>
                <c:ptCount val="31"/>
                <c:pt idx="0">
                  <c:v>0</c:v>
                </c:pt>
                <c:pt idx="1">
                  <c:v>0</c:v>
                </c:pt>
                <c:pt idx="2">
                  <c:v>0</c:v>
                </c:pt>
                <c:pt idx="3">
                  <c:v>0</c:v>
                </c:pt>
                <c:pt idx="4">
                  <c:v>1.1553677266039275</c:v>
                </c:pt>
                <c:pt idx="5">
                  <c:v>10.415017807290157</c:v>
                </c:pt>
                <c:pt idx="6">
                  <c:v>49.481918540936434</c:v>
                </c:pt>
                <c:pt idx="7">
                  <c:v>34.713937401879996</c:v>
                </c:pt>
                <c:pt idx="8">
                  <c:v>3.835756006098205</c:v>
                </c:pt>
                <c:pt idx="9">
                  <c:v>0.39800251719129015</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348A-4BC5-BAEF-AA9E697D4FB8}"/>
            </c:ext>
          </c:extLst>
        </c:ser>
        <c:ser>
          <c:idx val="2"/>
          <c:order val="1"/>
          <c:tx>
            <c:strRef>
              <c:f>'1.6.B'!$W$2</c:f>
              <c:strCache>
                <c:ptCount val="1"/>
                <c:pt idx="0">
                  <c:v>EMDEs ex. LICs</c:v>
                </c:pt>
              </c:strCache>
            </c:strRef>
          </c:tx>
          <c:spPr>
            <a:ln w="76200">
              <a:solidFill>
                <a:srgbClr val="EB2D1C"/>
              </a:solidFill>
            </a:ln>
          </c:spPr>
          <c:marker>
            <c:symbol val="none"/>
          </c:marker>
          <c:cat>
            <c:numRef>
              <c:f>'1.6.B'!$U$3:$U$33</c:f>
              <c:numCache>
                <c:formatCode>0</c:formatCode>
                <c:ptCount val="31"/>
                <c:pt idx="0">
                  <c:v>-10.299269000000001</c:v>
                </c:pt>
                <c:pt idx="1">
                  <c:v>-8.4443318999999999</c:v>
                </c:pt>
                <c:pt idx="2">
                  <c:v>-6.5893943999999998</c:v>
                </c:pt>
                <c:pt idx="3">
                  <c:v>-4.7344569999999999</c:v>
                </c:pt>
                <c:pt idx="4">
                  <c:v>-2.8795194999999998</c:v>
                </c:pt>
                <c:pt idx="5">
                  <c:v>-1.0245820999999999</c:v>
                </c:pt>
                <c:pt idx="6">
                  <c:v>0.83035539999999997</c:v>
                </c:pt>
                <c:pt idx="7">
                  <c:v>2.6852928999999999</c:v>
                </c:pt>
                <c:pt idx="8">
                  <c:v>4.5402303000000002</c:v>
                </c:pt>
                <c:pt idx="9">
                  <c:v>6.3951678000000003</c:v>
                </c:pt>
                <c:pt idx="10">
                  <c:v>8.2501052000000001</c:v>
                </c:pt>
                <c:pt idx="11">
                  <c:v>10.105043</c:v>
                </c:pt>
                <c:pt idx="12">
                  <c:v>11.95998</c:v>
                </c:pt>
                <c:pt idx="13">
                  <c:v>13.814918</c:v>
                </c:pt>
                <c:pt idx="14">
                  <c:v>15.669855</c:v>
                </c:pt>
                <c:pt idx="15">
                  <c:v>17.524792999999999</c:v>
                </c:pt>
                <c:pt idx="16">
                  <c:v>19.379729999999999</c:v>
                </c:pt>
                <c:pt idx="17">
                  <c:v>21.234667000000002</c:v>
                </c:pt>
                <c:pt idx="18">
                  <c:v>23.089604999999999</c:v>
                </c:pt>
                <c:pt idx="19">
                  <c:v>24.944541999999998</c:v>
                </c:pt>
                <c:pt idx="20">
                  <c:v>26.799479999999999</c:v>
                </c:pt>
                <c:pt idx="21">
                  <c:v>28.654416999999999</c:v>
                </c:pt>
                <c:pt idx="22">
                  <c:v>30.509354999999999</c:v>
                </c:pt>
                <c:pt idx="23">
                  <c:v>32.364291999999999</c:v>
                </c:pt>
                <c:pt idx="24">
                  <c:v>34.219230000000003</c:v>
                </c:pt>
                <c:pt idx="25">
                  <c:v>36.074167000000003</c:v>
                </c:pt>
                <c:pt idx="26">
                  <c:v>37.929105</c:v>
                </c:pt>
                <c:pt idx="27">
                  <c:v>39.784041999999999</c:v>
                </c:pt>
                <c:pt idx="28">
                  <c:v>41.638978999999999</c:v>
                </c:pt>
                <c:pt idx="29">
                  <c:v>43.493917000000003</c:v>
                </c:pt>
                <c:pt idx="30">
                  <c:v>45.348854000000003</c:v>
                </c:pt>
              </c:numCache>
            </c:numRef>
          </c:cat>
          <c:val>
            <c:numRef>
              <c:f>'1.6.B'!$W$3:$W$33</c:f>
              <c:numCache>
                <c:formatCode>General</c:formatCode>
                <c:ptCount val="31"/>
                <c:pt idx="0">
                  <c:v>0</c:v>
                </c:pt>
                <c:pt idx="1">
                  <c:v>0</c:v>
                </c:pt>
                <c:pt idx="2">
                  <c:v>0</c:v>
                </c:pt>
                <c:pt idx="3">
                  <c:v>0</c:v>
                </c:pt>
                <c:pt idx="4">
                  <c:v>0.37973173451129083</c:v>
                </c:pt>
                <c:pt idx="5">
                  <c:v>3.1350111156873908</c:v>
                </c:pt>
                <c:pt idx="6">
                  <c:v>11.791310708158555</c:v>
                </c:pt>
                <c:pt idx="7">
                  <c:v>25.060348847591573</c:v>
                </c:pt>
                <c:pt idx="8">
                  <c:v>25.699070107490414</c:v>
                </c:pt>
                <c:pt idx="9">
                  <c:v>12.780397485006869</c:v>
                </c:pt>
                <c:pt idx="10">
                  <c:v>7.7793768174439153</c:v>
                </c:pt>
                <c:pt idx="11">
                  <c:v>4.8340210551680922</c:v>
                </c:pt>
                <c:pt idx="12">
                  <c:v>2.8061291393188781</c:v>
                </c:pt>
                <c:pt idx="13">
                  <c:v>1.7051454442930849</c:v>
                </c:pt>
                <c:pt idx="14">
                  <c:v>1.2561611466969154</c:v>
                </c:pt>
                <c:pt idx="15">
                  <c:v>1.065971625998174</c:v>
                </c:pt>
                <c:pt idx="16">
                  <c:v>0.39663219395821925</c:v>
                </c:pt>
                <c:pt idx="17">
                  <c:v>0.34107694134475947</c:v>
                </c:pt>
                <c:pt idx="18">
                  <c:v>0.23158377595955643</c:v>
                </c:pt>
                <c:pt idx="19">
                  <c:v>5.0925802791298581E-2</c:v>
                </c:pt>
                <c:pt idx="20">
                  <c:v>8.9920014754887506E-2</c:v>
                </c:pt>
                <c:pt idx="21">
                  <c:v>3.8526815587313037E-2</c:v>
                </c:pt>
                <c:pt idx="22">
                  <c:v>7.2474259535637242E-2</c:v>
                </c:pt>
                <c:pt idx="23">
                  <c:v>9.4903721354305484E-2</c:v>
                </c:pt>
                <c:pt idx="24">
                  <c:v>7.7231686937016888E-3</c:v>
                </c:pt>
                <c:pt idx="25">
                  <c:v>8.7429088828940973E-2</c:v>
                </c:pt>
                <c:pt idx="26">
                  <c:v>0</c:v>
                </c:pt>
                <c:pt idx="27">
                  <c:v>9.556215672564651E-2</c:v>
                </c:pt>
                <c:pt idx="28">
                  <c:v>3.2597187750193844E-2</c:v>
                </c:pt>
                <c:pt idx="29">
                  <c:v>0.16796964535038722</c:v>
                </c:pt>
                <c:pt idx="30">
                  <c:v>0</c:v>
                </c:pt>
              </c:numCache>
            </c:numRef>
          </c:val>
          <c:smooth val="0"/>
          <c:extLst>
            <c:ext xmlns:c16="http://schemas.microsoft.com/office/drawing/2014/chart" uri="{C3380CC4-5D6E-409C-BE32-E72D297353CC}">
              <c16:uniqueId val="{00000001-348A-4BC5-BAEF-AA9E697D4FB8}"/>
            </c:ext>
          </c:extLst>
        </c:ser>
        <c:ser>
          <c:idx val="0"/>
          <c:order val="2"/>
          <c:tx>
            <c:strRef>
              <c:f>'1.6.B'!$X$2</c:f>
              <c:strCache>
                <c:ptCount val="1"/>
                <c:pt idx="0">
                  <c:v>LICs</c:v>
                </c:pt>
              </c:strCache>
            </c:strRef>
          </c:tx>
          <c:spPr>
            <a:ln w="76200">
              <a:solidFill>
                <a:srgbClr val="F78D28"/>
              </a:solidFill>
            </a:ln>
          </c:spPr>
          <c:marker>
            <c:symbol val="none"/>
          </c:marker>
          <c:cat>
            <c:numRef>
              <c:f>'1.6.B'!$U$3:$U$33</c:f>
              <c:numCache>
                <c:formatCode>0</c:formatCode>
                <c:ptCount val="31"/>
                <c:pt idx="0">
                  <c:v>-10.299269000000001</c:v>
                </c:pt>
                <c:pt idx="1">
                  <c:v>-8.4443318999999999</c:v>
                </c:pt>
                <c:pt idx="2">
                  <c:v>-6.5893943999999998</c:v>
                </c:pt>
                <c:pt idx="3">
                  <c:v>-4.7344569999999999</c:v>
                </c:pt>
                <c:pt idx="4">
                  <c:v>-2.8795194999999998</c:v>
                </c:pt>
                <c:pt idx="5">
                  <c:v>-1.0245820999999999</c:v>
                </c:pt>
                <c:pt idx="6">
                  <c:v>0.83035539999999997</c:v>
                </c:pt>
                <c:pt idx="7">
                  <c:v>2.6852928999999999</c:v>
                </c:pt>
                <c:pt idx="8">
                  <c:v>4.5402303000000002</c:v>
                </c:pt>
                <c:pt idx="9">
                  <c:v>6.3951678000000003</c:v>
                </c:pt>
                <c:pt idx="10">
                  <c:v>8.2501052000000001</c:v>
                </c:pt>
                <c:pt idx="11">
                  <c:v>10.105043</c:v>
                </c:pt>
                <c:pt idx="12">
                  <c:v>11.95998</c:v>
                </c:pt>
                <c:pt idx="13">
                  <c:v>13.814918</c:v>
                </c:pt>
                <c:pt idx="14">
                  <c:v>15.669855</c:v>
                </c:pt>
                <c:pt idx="15">
                  <c:v>17.524792999999999</c:v>
                </c:pt>
                <c:pt idx="16">
                  <c:v>19.379729999999999</c:v>
                </c:pt>
                <c:pt idx="17">
                  <c:v>21.234667000000002</c:v>
                </c:pt>
                <c:pt idx="18">
                  <c:v>23.089604999999999</c:v>
                </c:pt>
                <c:pt idx="19">
                  <c:v>24.944541999999998</c:v>
                </c:pt>
                <c:pt idx="20">
                  <c:v>26.799479999999999</c:v>
                </c:pt>
                <c:pt idx="21">
                  <c:v>28.654416999999999</c:v>
                </c:pt>
                <c:pt idx="22">
                  <c:v>30.509354999999999</c:v>
                </c:pt>
                <c:pt idx="23">
                  <c:v>32.364291999999999</c:v>
                </c:pt>
                <c:pt idx="24">
                  <c:v>34.219230000000003</c:v>
                </c:pt>
                <c:pt idx="25">
                  <c:v>36.074167000000003</c:v>
                </c:pt>
                <c:pt idx="26">
                  <c:v>37.929105</c:v>
                </c:pt>
                <c:pt idx="27">
                  <c:v>39.784041999999999</c:v>
                </c:pt>
                <c:pt idx="28">
                  <c:v>41.638978999999999</c:v>
                </c:pt>
                <c:pt idx="29">
                  <c:v>43.493917000000003</c:v>
                </c:pt>
                <c:pt idx="30">
                  <c:v>45.348854000000003</c:v>
                </c:pt>
              </c:numCache>
            </c:numRef>
          </c:cat>
          <c:val>
            <c:numRef>
              <c:f>'1.6.B'!$X$3:$X$33</c:f>
              <c:numCache>
                <c:formatCode>General</c:formatCode>
                <c:ptCount val="31"/>
                <c:pt idx="0">
                  <c:v>0</c:v>
                </c:pt>
                <c:pt idx="1">
                  <c:v>0</c:v>
                </c:pt>
                <c:pt idx="2">
                  <c:v>0</c:v>
                </c:pt>
                <c:pt idx="3">
                  <c:v>2.5677622186606713E-2</c:v>
                </c:pt>
                <c:pt idx="4">
                  <c:v>1.3317777200824255</c:v>
                </c:pt>
                <c:pt idx="5">
                  <c:v>7.8140073920652044</c:v>
                </c:pt>
                <c:pt idx="6">
                  <c:v>14.961048690318076</c:v>
                </c:pt>
                <c:pt idx="7">
                  <c:v>14.893817446944846</c:v>
                </c:pt>
                <c:pt idx="8">
                  <c:v>16.432820487930396</c:v>
                </c:pt>
                <c:pt idx="9">
                  <c:v>18.562353263948854</c:v>
                </c:pt>
                <c:pt idx="10">
                  <c:v>12.635692784043528</c:v>
                </c:pt>
                <c:pt idx="11">
                  <c:v>5.9208084051280769</c:v>
                </c:pt>
                <c:pt idx="12">
                  <c:v>2.1027047459696591</c:v>
                </c:pt>
                <c:pt idx="13">
                  <c:v>1.2818859575306838</c:v>
                </c:pt>
                <c:pt idx="14">
                  <c:v>1.1399634185119891</c:v>
                </c:pt>
                <c:pt idx="15">
                  <c:v>1.0265194947356799</c:v>
                </c:pt>
                <c:pt idx="16">
                  <c:v>1.1545834166576279</c:v>
                </c:pt>
                <c:pt idx="17">
                  <c:v>0.45605242821737441</c:v>
                </c:pt>
                <c:pt idx="18">
                  <c:v>0.22208058764537908</c:v>
                </c:pt>
                <c:pt idx="19">
                  <c:v>3.8206138083585375E-2</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2-348A-4BC5-BAEF-AA9E697D4FB8}"/>
            </c:ext>
          </c:extLst>
        </c:ser>
        <c:dLbls>
          <c:showLegendKey val="0"/>
          <c:showVal val="0"/>
          <c:showCatName val="0"/>
          <c:showSerName val="0"/>
          <c:showPercent val="0"/>
          <c:showBubbleSize val="0"/>
        </c:dLbls>
        <c:smooth val="0"/>
        <c:axId val="513346520"/>
        <c:axId val="513346912"/>
        <c:extLst/>
      </c:lineChart>
      <c:catAx>
        <c:axId val="513346520"/>
        <c:scaling>
          <c:orientation val="minMax"/>
        </c:scaling>
        <c:delete val="0"/>
        <c:axPos val="b"/>
        <c:numFmt formatCode="#,##0" sourceLinked="0"/>
        <c:majorTickMark val="none"/>
        <c:minorTickMark val="none"/>
        <c:tickLblPos val="low"/>
        <c:spPr>
          <a:ln>
            <a:solidFill>
              <a:sysClr val="windowText" lastClr="000000"/>
            </a:solidFill>
          </a:ln>
        </c:spPr>
        <c:txPr>
          <a:bodyPr rot="-5400000" vert="horz"/>
          <a:lstStyle/>
          <a:p>
            <a:pPr>
              <a:defRPr/>
            </a:pPr>
            <a:endParaRPr lang="en-US"/>
          </a:p>
        </c:txPr>
        <c:crossAx val="513346912"/>
        <c:crosses val="autoZero"/>
        <c:auto val="1"/>
        <c:lblAlgn val="ctr"/>
        <c:lblOffset val="100"/>
        <c:tickMarkSkip val="5"/>
        <c:noMultiLvlLbl val="0"/>
      </c:catAx>
      <c:valAx>
        <c:axId val="513346912"/>
        <c:scaling>
          <c:orientation val="minMax"/>
          <c:max val="50"/>
        </c:scaling>
        <c:delete val="0"/>
        <c:axPos val="l"/>
        <c:numFmt formatCode="General" sourceLinked="0"/>
        <c:majorTickMark val="out"/>
        <c:minorTickMark val="none"/>
        <c:tickLblPos val="low"/>
        <c:spPr>
          <a:ln>
            <a:noFill/>
          </a:ln>
        </c:spPr>
        <c:crossAx val="513346520"/>
        <c:crosses val="autoZero"/>
        <c:crossBetween val="between"/>
        <c:majorUnit val="10"/>
      </c:valAx>
    </c:plotArea>
    <c:legend>
      <c:legendPos val="r"/>
      <c:layout>
        <c:manualLayout>
          <c:xMode val="edge"/>
          <c:yMode val="edge"/>
          <c:x val="0.56373020559930009"/>
          <c:y val="7.069422572178477E-2"/>
          <c:w val="0.42412532808398951"/>
          <c:h val="0.26514319043452905"/>
        </c:manualLayout>
      </c:layout>
      <c:overlay val="0"/>
    </c:legend>
    <c:plotVisOnly val="1"/>
    <c:dispBlanksAs val="gap"/>
    <c:showDLblsOverMax val="0"/>
  </c:chart>
  <c:spPr>
    <a:solidFill>
      <a:sysClr val="window" lastClr="FFFFFF"/>
    </a:solidFill>
    <a:ln>
      <a:noFill/>
    </a:ln>
  </c:spPr>
  <c:txPr>
    <a:bodyPr/>
    <a:lstStyle/>
    <a:p>
      <a:pPr>
        <a:defRPr sz="33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43345363079615"/>
          <c:y val="0.16405418072740907"/>
          <c:w val="0.87951388888888893"/>
          <c:h val="0.63450303087114102"/>
        </c:manualLayout>
      </c:layout>
      <c:barChart>
        <c:barDir val="col"/>
        <c:grouping val="clustered"/>
        <c:varyColors val="0"/>
        <c:ser>
          <c:idx val="0"/>
          <c:order val="0"/>
          <c:tx>
            <c:v>Advanced economies</c:v>
          </c:tx>
          <c:spPr>
            <a:solidFill>
              <a:schemeClr val="accent1"/>
            </a:solidFill>
            <a:ln>
              <a:noFill/>
            </a:ln>
            <a:effectLst/>
          </c:spPr>
          <c:invertIfNegative val="0"/>
          <c:cat>
            <c:numRef>
              <c:f>'1.1.C'!$U$5:$U$15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'1.1.C'!$V$5:$V$15</c:f>
              <c:numCache>
                <c:formatCode>General</c:formatCode>
                <c:ptCount val="11"/>
                <c:pt idx="0">
                  <c:v>90</c:v>
                </c:pt>
                <c:pt idx="1">
                  <c:v>10</c:v>
                </c:pt>
                <c:pt idx="2">
                  <c:v>80</c:v>
                </c:pt>
                <c:pt idx="3">
                  <c:v>80</c:v>
                </c:pt>
                <c:pt idx="4">
                  <c:v>60</c:v>
                </c:pt>
                <c:pt idx="5">
                  <c:v>75</c:v>
                </c:pt>
                <c:pt idx="6">
                  <c:v>100</c:v>
                </c:pt>
                <c:pt idx="7">
                  <c:v>100</c:v>
                </c:pt>
                <c:pt idx="8">
                  <c:v>100</c:v>
                </c:pt>
                <c:pt idx="9">
                  <c:v>91.666666666666657</c:v>
                </c:pt>
                <c:pt idx="10">
                  <c:v>100</c:v>
                </c:pt>
              </c:numCache>
            </c:numRef>
          </c:val>
          <c:extLst>
            <c:ext xmlns:c16="http://schemas.microsoft.com/office/drawing/2014/chart" uri="{C3380CC4-5D6E-409C-BE32-E72D297353CC}">
              <c16:uniqueId val="{00000000-2ADC-4C70-AFA9-D631BD90F96B}"/>
            </c:ext>
          </c:extLst>
        </c:ser>
        <c:ser>
          <c:idx val="2"/>
          <c:order val="2"/>
          <c:tx>
            <c:v>EMDEs</c:v>
          </c:tx>
          <c:spPr>
            <a:solidFill>
              <a:srgbClr val="EB1C2D"/>
            </a:solidFill>
            <a:ln>
              <a:noFill/>
            </a:ln>
            <a:effectLst/>
          </c:spPr>
          <c:invertIfNegative val="0"/>
          <c:cat>
            <c:numRef>
              <c:f>'1.1.C'!$U$5:$U$15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'1.1.C'!$W$5:$W$15</c:f>
              <c:numCache>
                <c:formatCode>General</c:formatCode>
                <c:ptCount val="11"/>
                <c:pt idx="0">
                  <c:v>47.058823529411761</c:v>
                </c:pt>
                <c:pt idx="1">
                  <c:v>6.25</c:v>
                </c:pt>
                <c:pt idx="2">
                  <c:v>66.666666666666657</c:v>
                </c:pt>
                <c:pt idx="3">
                  <c:v>47.619047619047613</c:v>
                </c:pt>
                <c:pt idx="4">
                  <c:v>50</c:v>
                </c:pt>
                <c:pt idx="5">
                  <c:v>63.636363636363633</c:v>
                </c:pt>
                <c:pt idx="6">
                  <c:v>69.565217391304344</c:v>
                </c:pt>
                <c:pt idx="7">
                  <c:v>62.5</c:v>
                </c:pt>
                <c:pt idx="8">
                  <c:v>50</c:v>
                </c:pt>
                <c:pt idx="9">
                  <c:v>59.259259259259252</c:v>
                </c:pt>
                <c:pt idx="10">
                  <c:v>75</c:v>
                </c:pt>
              </c:numCache>
            </c:numRef>
          </c:val>
          <c:extLst>
            <c:ext xmlns:c16="http://schemas.microsoft.com/office/drawing/2014/chart" uri="{C3380CC4-5D6E-409C-BE32-E72D297353CC}">
              <c16:uniqueId val="{00000001-2ADC-4C70-AFA9-D631BD90F96B}"/>
            </c:ext>
          </c:extLst>
        </c:ser>
        <c:dLbls>
          <c:showLegendKey val="0"/>
          <c:showVal val="0"/>
          <c:showCatName val="0"/>
          <c:showSerName val="0"/>
          <c:showPercent val="0"/>
          <c:showBubbleSize val="0"/>
        </c:dLbls>
        <c:gapWidth val="150"/>
        <c:axId val="877264176"/>
        <c:axId val="1470694864"/>
      </c:barChart>
      <c:lineChart>
        <c:grouping val="standard"/>
        <c:varyColors val="0"/>
        <c:ser>
          <c:idx val="1"/>
          <c:order val="1"/>
          <c:spPr>
            <a:ln w="76200" cap="rnd">
              <a:solidFill>
                <a:srgbClr val="F78D28"/>
              </a:solidFill>
              <a:round/>
            </a:ln>
            <a:effectLst/>
          </c:spPr>
          <c:marker>
            <c:symbol val="none"/>
          </c:marker>
          <c:val>
            <c:numRef>
              <c:f>'1.1.C'!$X$5:$X$15</c:f>
              <c:numCache>
                <c:formatCode>General</c:formatCode>
                <c:ptCount val="11"/>
                <c:pt idx="0">
                  <c:v>50</c:v>
                </c:pt>
                <c:pt idx="1">
                  <c:v>50</c:v>
                </c:pt>
                <c:pt idx="2">
                  <c:v>50</c:v>
                </c:pt>
                <c:pt idx="3">
                  <c:v>50</c:v>
                </c:pt>
                <c:pt idx="4">
                  <c:v>50</c:v>
                </c:pt>
                <c:pt idx="5">
                  <c:v>50</c:v>
                </c:pt>
                <c:pt idx="6">
                  <c:v>50</c:v>
                </c:pt>
                <c:pt idx="7">
                  <c:v>50</c:v>
                </c:pt>
                <c:pt idx="8">
                  <c:v>50</c:v>
                </c:pt>
                <c:pt idx="9">
                  <c:v>50</c:v>
                </c:pt>
                <c:pt idx="10">
                  <c:v>50</c:v>
                </c:pt>
              </c:numCache>
            </c:numRef>
          </c:val>
          <c:smooth val="0"/>
          <c:extLst>
            <c:ext xmlns:c16="http://schemas.microsoft.com/office/drawing/2014/chart" uri="{C3380CC4-5D6E-409C-BE32-E72D297353CC}">
              <c16:uniqueId val="{00000002-2ADC-4C70-AFA9-D631BD90F96B}"/>
            </c:ext>
          </c:extLst>
        </c:ser>
        <c:dLbls>
          <c:showLegendKey val="0"/>
          <c:showVal val="0"/>
          <c:showCatName val="0"/>
          <c:showSerName val="0"/>
          <c:showPercent val="0"/>
          <c:showBubbleSize val="0"/>
        </c:dLbls>
        <c:marker val="1"/>
        <c:smooth val="0"/>
        <c:axId val="877264176"/>
        <c:axId val="1470694864"/>
      </c:lineChart>
      <c:catAx>
        <c:axId val="8772641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70694864"/>
        <c:crosses val="autoZero"/>
        <c:auto val="1"/>
        <c:lblAlgn val="ctr"/>
        <c:lblOffset val="100"/>
        <c:tickLblSkip val="1"/>
        <c:noMultiLvlLbl val="0"/>
      </c:catAx>
      <c:valAx>
        <c:axId val="1470694864"/>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77264176"/>
        <c:crosses val="autoZero"/>
        <c:crossBetween val="between"/>
      </c:valAx>
      <c:spPr>
        <a:noFill/>
        <a:ln>
          <a:noFill/>
        </a:ln>
        <a:effectLst/>
      </c:spPr>
    </c:plotArea>
    <c:legend>
      <c:legendPos val="t"/>
      <c:legendEntry>
        <c:idx val="2"/>
        <c:delete val="1"/>
      </c:legendEntry>
      <c:layout>
        <c:manualLayout>
          <c:xMode val="edge"/>
          <c:yMode val="edge"/>
          <c:x val="0.17696631671041119"/>
          <c:y val="7.5925925925925924E-2"/>
          <c:w val="0.69601031641878086"/>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6308326042579"/>
          <c:y val="0.27554555680539927"/>
          <c:w val="0.85812618474773983"/>
          <c:h val="0.52350549931258605"/>
        </c:manualLayout>
      </c:layout>
      <c:areaChart>
        <c:grouping val="standard"/>
        <c:varyColors val="0"/>
        <c:ser>
          <c:idx val="0"/>
          <c:order val="0"/>
          <c:tx>
            <c:v>&gt;10 percent</c:v>
          </c:tx>
          <c:spPr>
            <a:solidFill>
              <a:srgbClr val="EB1C2D"/>
            </a:solidFill>
            <a:ln>
              <a:noFill/>
            </a:ln>
            <a:effectLst/>
          </c:spPr>
          <c:cat>
            <c:numRef>
              <c:f>'1.6.C'!$U$3:$U$192</c:f>
              <c:numCache>
                <c:formatCode>General</c:formatCode>
                <c:ptCount val="190"/>
                <c:pt idx="0">
                  <c:v>1970</c:v>
                </c:pt>
                <c:pt idx="36">
                  <c:v>1980</c:v>
                </c:pt>
                <c:pt idx="76">
                  <c:v>1990</c:v>
                </c:pt>
                <c:pt idx="116">
                  <c:v>2000</c:v>
                </c:pt>
                <c:pt idx="156">
                  <c:v>2010</c:v>
                </c:pt>
                <c:pt idx="189">
                  <c:v>2018</c:v>
                </c:pt>
              </c:numCache>
            </c:numRef>
          </c:cat>
          <c:val>
            <c:numRef>
              <c:f>'1.6.C'!$W$3:$W$192</c:f>
              <c:numCache>
                <c:formatCode>General</c:formatCode>
                <c:ptCount val="190"/>
                <c:pt idx="0">
                  <c:v>100</c:v>
                </c:pt>
                <c:pt idx="1">
                  <c:v>99.999989999999997</c:v>
                </c:pt>
                <c:pt idx="2">
                  <c:v>100</c:v>
                </c:pt>
                <c:pt idx="3">
                  <c:v>100</c:v>
                </c:pt>
                <c:pt idx="4">
                  <c:v>100</c:v>
                </c:pt>
                <c:pt idx="5">
                  <c:v>100</c:v>
                </c:pt>
                <c:pt idx="6">
                  <c:v>100</c:v>
                </c:pt>
                <c:pt idx="7">
                  <c:v>100</c:v>
                </c:pt>
                <c:pt idx="8">
                  <c:v>100</c:v>
                </c:pt>
                <c:pt idx="9">
                  <c:v>100</c:v>
                </c:pt>
                <c:pt idx="10">
                  <c:v>99.999989999999997</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99.999989999999997</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99.999989999999997</c:v>
                </c:pt>
                <c:pt idx="49">
                  <c:v>100</c:v>
                </c:pt>
                <c:pt idx="50">
                  <c:v>100</c:v>
                </c:pt>
                <c:pt idx="51">
                  <c:v>100</c:v>
                </c:pt>
                <c:pt idx="52">
                  <c:v>100</c:v>
                </c:pt>
                <c:pt idx="53">
                  <c:v>100</c:v>
                </c:pt>
                <c:pt idx="54">
                  <c:v>100</c:v>
                </c:pt>
                <c:pt idx="55">
                  <c:v>100</c:v>
                </c:pt>
                <c:pt idx="56">
                  <c:v>99.999989999999997</c:v>
                </c:pt>
                <c:pt idx="57">
                  <c:v>100</c:v>
                </c:pt>
                <c:pt idx="58">
                  <c:v>99.999989999999997</c:v>
                </c:pt>
                <c:pt idx="59">
                  <c:v>100</c:v>
                </c:pt>
                <c:pt idx="60">
                  <c:v>100</c:v>
                </c:pt>
                <c:pt idx="61">
                  <c:v>99.999989999999997</c:v>
                </c:pt>
                <c:pt idx="62">
                  <c:v>99.999989999999997</c:v>
                </c:pt>
                <c:pt idx="63">
                  <c:v>99.999989999999997</c:v>
                </c:pt>
                <c:pt idx="64">
                  <c:v>99.999989999999997</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99.999989999999997</c:v>
                </c:pt>
                <c:pt idx="79">
                  <c:v>99.999989999999997</c:v>
                </c:pt>
                <c:pt idx="80">
                  <c:v>99.999989999999997</c:v>
                </c:pt>
                <c:pt idx="81">
                  <c:v>99.999989999999997</c:v>
                </c:pt>
                <c:pt idx="82">
                  <c:v>100</c:v>
                </c:pt>
                <c:pt idx="83">
                  <c:v>100</c:v>
                </c:pt>
                <c:pt idx="84">
                  <c:v>100</c:v>
                </c:pt>
                <c:pt idx="85">
                  <c:v>99.999989999999997</c:v>
                </c:pt>
                <c:pt idx="86">
                  <c:v>99.999989999999997</c:v>
                </c:pt>
                <c:pt idx="87">
                  <c:v>100</c:v>
                </c:pt>
                <c:pt idx="88">
                  <c:v>100</c:v>
                </c:pt>
                <c:pt idx="89">
                  <c:v>100</c:v>
                </c:pt>
                <c:pt idx="90">
                  <c:v>100</c:v>
                </c:pt>
                <c:pt idx="91">
                  <c:v>100</c:v>
                </c:pt>
                <c:pt idx="92">
                  <c:v>100</c:v>
                </c:pt>
                <c:pt idx="93">
                  <c:v>100</c:v>
                </c:pt>
                <c:pt idx="94">
                  <c:v>100</c:v>
                </c:pt>
                <c:pt idx="95">
                  <c:v>100</c:v>
                </c:pt>
                <c:pt idx="96">
                  <c:v>100</c:v>
                </c:pt>
                <c:pt idx="97">
                  <c:v>99.999989999999997</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99.999989999999997</c:v>
                </c:pt>
                <c:pt idx="115">
                  <c:v>100</c:v>
                </c:pt>
                <c:pt idx="116">
                  <c:v>100</c:v>
                </c:pt>
                <c:pt idx="117">
                  <c:v>100</c:v>
                </c:pt>
                <c:pt idx="118">
                  <c:v>99.999989999999997</c:v>
                </c:pt>
                <c:pt idx="119">
                  <c:v>99.999989999999997</c:v>
                </c:pt>
                <c:pt idx="120">
                  <c:v>99.999989999999997</c:v>
                </c:pt>
                <c:pt idx="121">
                  <c:v>100</c:v>
                </c:pt>
                <c:pt idx="122">
                  <c:v>100</c:v>
                </c:pt>
                <c:pt idx="123">
                  <c:v>100</c:v>
                </c:pt>
                <c:pt idx="124">
                  <c:v>100</c:v>
                </c:pt>
                <c:pt idx="125">
                  <c:v>99.999989999999997</c:v>
                </c:pt>
                <c:pt idx="126">
                  <c:v>99.999989999999997</c:v>
                </c:pt>
                <c:pt idx="127">
                  <c:v>99.999989999999997</c:v>
                </c:pt>
                <c:pt idx="128">
                  <c:v>99.999989999999997</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99.999989999999997</c:v>
                </c:pt>
                <c:pt idx="152">
                  <c:v>100</c:v>
                </c:pt>
                <c:pt idx="153">
                  <c:v>99.999989999999997</c:v>
                </c:pt>
                <c:pt idx="154">
                  <c:v>100</c:v>
                </c:pt>
                <c:pt idx="155">
                  <c:v>100</c:v>
                </c:pt>
                <c:pt idx="156">
                  <c:v>100</c:v>
                </c:pt>
                <c:pt idx="157">
                  <c:v>100</c:v>
                </c:pt>
                <c:pt idx="158">
                  <c:v>99.999989999999997</c:v>
                </c:pt>
                <c:pt idx="159">
                  <c:v>99.999989999999997</c:v>
                </c:pt>
                <c:pt idx="160">
                  <c:v>100</c:v>
                </c:pt>
                <c:pt idx="161">
                  <c:v>100</c:v>
                </c:pt>
                <c:pt idx="162">
                  <c:v>100</c:v>
                </c:pt>
                <c:pt idx="163">
                  <c:v>99.999989999999997</c:v>
                </c:pt>
                <c:pt idx="164">
                  <c:v>100</c:v>
                </c:pt>
                <c:pt idx="165">
                  <c:v>100</c:v>
                </c:pt>
                <c:pt idx="166">
                  <c:v>100</c:v>
                </c:pt>
                <c:pt idx="167">
                  <c:v>100</c:v>
                </c:pt>
                <c:pt idx="168">
                  <c:v>99.999989999999997</c:v>
                </c:pt>
                <c:pt idx="169">
                  <c:v>99.999989999999997</c:v>
                </c:pt>
                <c:pt idx="170">
                  <c:v>100</c:v>
                </c:pt>
                <c:pt idx="171">
                  <c:v>100</c:v>
                </c:pt>
                <c:pt idx="172">
                  <c:v>100</c:v>
                </c:pt>
                <c:pt idx="173">
                  <c:v>100</c:v>
                </c:pt>
                <c:pt idx="174">
                  <c:v>100</c:v>
                </c:pt>
                <c:pt idx="175">
                  <c:v>100</c:v>
                </c:pt>
                <c:pt idx="176">
                  <c:v>99.999989999999997</c:v>
                </c:pt>
                <c:pt idx="177">
                  <c:v>99.999989999999997</c:v>
                </c:pt>
                <c:pt idx="178">
                  <c:v>99.999989999999997</c:v>
                </c:pt>
                <c:pt idx="179">
                  <c:v>100</c:v>
                </c:pt>
                <c:pt idx="180">
                  <c:v>99.999989999999997</c:v>
                </c:pt>
                <c:pt idx="181">
                  <c:v>100</c:v>
                </c:pt>
                <c:pt idx="182">
                  <c:v>100</c:v>
                </c:pt>
                <c:pt idx="183">
                  <c:v>100</c:v>
                </c:pt>
                <c:pt idx="184">
                  <c:v>100</c:v>
                </c:pt>
                <c:pt idx="185">
                  <c:v>100</c:v>
                </c:pt>
                <c:pt idx="186">
                  <c:v>99.999989999999997</c:v>
                </c:pt>
                <c:pt idx="187">
                  <c:v>100</c:v>
                </c:pt>
                <c:pt idx="188">
                  <c:v>100</c:v>
                </c:pt>
                <c:pt idx="189">
                  <c:v>100</c:v>
                </c:pt>
              </c:numCache>
            </c:numRef>
          </c:val>
          <c:extLst>
            <c:ext xmlns:c16="http://schemas.microsoft.com/office/drawing/2014/chart" uri="{C3380CC4-5D6E-409C-BE32-E72D297353CC}">
              <c16:uniqueId val="{00000000-CAF2-41CA-856E-3FD400B74D9D}"/>
            </c:ext>
          </c:extLst>
        </c:ser>
        <c:ser>
          <c:idx val="1"/>
          <c:order val="1"/>
          <c:tx>
            <c:v>5-10 percent</c:v>
          </c:tx>
          <c:spPr>
            <a:solidFill>
              <a:srgbClr val="F78D28"/>
            </a:solidFill>
            <a:ln>
              <a:noFill/>
            </a:ln>
            <a:effectLst/>
          </c:spPr>
          <c:cat>
            <c:numRef>
              <c:f>'1.6.C'!$U$3:$U$192</c:f>
              <c:numCache>
                <c:formatCode>General</c:formatCode>
                <c:ptCount val="190"/>
                <c:pt idx="0">
                  <c:v>1970</c:v>
                </c:pt>
                <c:pt idx="36">
                  <c:v>1980</c:v>
                </c:pt>
                <c:pt idx="76">
                  <c:v>1990</c:v>
                </c:pt>
                <c:pt idx="116">
                  <c:v>2000</c:v>
                </c:pt>
                <c:pt idx="156">
                  <c:v>2010</c:v>
                </c:pt>
                <c:pt idx="189">
                  <c:v>2018</c:v>
                </c:pt>
              </c:numCache>
            </c:numRef>
          </c:cat>
          <c:val>
            <c:numRef>
              <c:f>'1.6.C'!$X$3:$X$192</c:f>
              <c:numCache>
                <c:formatCode>General</c:formatCode>
                <c:ptCount val="190"/>
                <c:pt idx="0">
                  <c:v>87.5</c:v>
                </c:pt>
                <c:pt idx="1">
                  <c:v>83.333330000000004</c:v>
                </c:pt>
                <c:pt idx="2">
                  <c:v>83.333340000000007</c:v>
                </c:pt>
                <c:pt idx="3">
                  <c:v>91.666659999999993</c:v>
                </c:pt>
                <c:pt idx="4">
                  <c:v>95.833340000000007</c:v>
                </c:pt>
                <c:pt idx="5">
                  <c:v>87.5</c:v>
                </c:pt>
                <c:pt idx="6">
                  <c:v>87.5</c:v>
                </c:pt>
                <c:pt idx="7">
                  <c:v>87.5</c:v>
                </c:pt>
                <c:pt idx="8">
                  <c:v>87.5</c:v>
                </c:pt>
                <c:pt idx="9">
                  <c:v>75</c:v>
                </c:pt>
                <c:pt idx="10">
                  <c:v>70.833330000000004</c:v>
                </c:pt>
                <c:pt idx="11">
                  <c:v>45.833329999999997</c:v>
                </c:pt>
                <c:pt idx="12">
                  <c:v>37.5</c:v>
                </c:pt>
                <c:pt idx="13">
                  <c:v>29.16667</c:v>
                </c:pt>
                <c:pt idx="14">
                  <c:v>25</c:v>
                </c:pt>
                <c:pt idx="15">
                  <c:v>16.66667</c:v>
                </c:pt>
                <c:pt idx="16">
                  <c:v>20.83333</c:v>
                </c:pt>
                <c:pt idx="17">
                  <c:v>20.83333</c:v>
                </c:pt>
                <c:pt idx="18">
                  <c:v>25</c:v>
                </c:pt>
                <c:pt idx="19">
                  <c:v>41.66666</c:v>
                </c:pt>
                <c:pt idx="20">
                  <c:v>45.833329999999997</c:v>
                </c:pt>
                <c:pt idx="21">
                  <c:v>45.833329999999997</c:v>
                </c:pt>
                <c:pt idx="22">
                  <c:v>58.333329999999997</c:v>
                </c:pt>
                <c:pt idx="23">
                  <c:v>58.333329999999997</c:v>
                </c:pt>
                <c:pt idx="24">
                  <c:v>58.333329999999997</c:v>
                </c:pt>
                <c:pt idx="25">
                  <c:v>54.16666</c:v>
                </c:pt>
                <c:pt idx="26">
                  <c:v>50</c:v>
                </c:pt>
                <c:pt idx="27">
                  <c:v>54.16666</c:v>
                </c:pt>
                <c:pt idx="28">
                  <c:v>62.5</c:v>
                </c:pt>
                <c:pt idx="29">
                  <c:v>62.5</c:v>
                </c:pt>
                <c:pt idx="30">
                  <c:v>70.833330000000004</c:v>
                </c:pt>
                <c:pt idx="31">
                  <c:v>75</c:v>
                </c:pt>
                <c:pt idx="32">
                  <c:v>66.666659999999993</c:v>
                </c:pt>
                <c:pt idx="33">
                  <c:v>58.333329999999997</c:v>
                </c:pt>
                <c:pt idx="34">
                  <c:v>54.16666</c:v>
                </c:pt>
                <c:pt idx="35">
                  <c:v>45.833329999999997</c:v>
                </c:pt>
                <c:pt idx="36">
                  <c:v>45.83334</c:v>
                </c:pt>
                <c:pt idx="37">
                  <c:v>37.5</c:v>
                </c:pt>
                <c:pt idx="38">
                  <c:v>37.5</c:v>
                </c:pt>
                <c:pt idx="39">
                  <c:v>37.5</c:v>
                </c:pt>
                <c:pt idx="40">
                  <c:v>37.5</c:v>
                </c:pt>
                <c:pt idx="41">
                  <c:v>41.666670000000003</c:v>
                </c:pt>
                <c:pt idx="42">
                  <c:v>37.5</c:v>
                </c:pt>
                <c:pt idx="43">
                  <c:v>41.66666</c:v>
                </c:pt>
                <c:pt idx="44">
                  <c:v>41.66666</c:v>
                </c:pt>
                <c:pt idx="45">
                  <c:v>54.16666</c:v>
                </c:pt>
                <c:pt idx="46">
                  <c:v>58.333329999999997</c:v>
                </c:pt>
                <c:pt idx="47">
                  <c:v>62.5</c:v>
                </c:pt>
                <c:pt idx="48">
                  <c:v>70.833330000000004</c:v>
                </c:pt>
                <c:pt idx="49">
                  <c:v>75</c:v>
                </c:pt>
                <c:pt idx="50">
                  <c:v>79.166669999999996</c:v>
                </c:pt>
                <c:pt idx="51">
                  <c:v>79.166659999999993</c:v>
                </c:pt>
                <c:pt idx="52">
                  <c:v>79.166659999999993</c:v>
                </c:pt>
                <c:pt idx="53">
                  <c:v>79.166669999999996</c:v>
                </c:pt>
                <c:pt idx="54">
                  <c:v>79.166659999999993</c:v>
                </c:pt>
                <c:pt idx="55">
                  <c:v>87.5</c:v>
                </c:pt>
                <c:pt idx="56">
                  <c:v>83.333330000000004</c:v>
                </c:pt>
                <c:pt idx="57">
                  <c:v>83.333340000000007</c:v>
                </c:pt>
                <c:pt idx="58">
                  <c:v>83.333330000000004</c:v>
                </c:pt>
                <c:pt idx="59">
                  <c:v>83.333340000000007</c:v>
                </c:pt>
                <c:pt idx="60">
                  <c:v>83.333340000000007</c:v>
                </c:pt>
                <c:pt idx="61">
                  <c:v>83.333330000000004</c:v>
                </c:pt>
                <c:pt idx="62">
                  <c:v>83.333330000000004</c:v>
                </c:pt>
                <c:pt idx="63">
                  <c:v>83.333330000000004</c:v>
                </c:pt>
                <c:pt idx="64">
                  <c:v>83.333330000000004</c:v>
                </c:pt>
                <c:pt idx="65">
                  <c:v>87.5</c:v>
                </c:pt>
                <c:pt idx="66">
                  <c:v>87.5</c:v>
                </c:pt>
                <c:pt idx="67">
                  <c:v>91.666659999999993</c:v>
                </c:pt>
                <c:pt idx="68">
                  <c:v>91.666659999999993</c:v>
                </c:pt>
                <c:pt idx="69">
                  <c:v>91.666659999999993</c:v>
                </c:pt>
                <c:pt idx="70">
                  <c:v>87.5</c:v>
                </c:pt>
                <c:pt idx="71">
                  <c:v>87.5</c:v>
                </c:pt>
                <c:pt idx="72">
                  <c:v>87.5</c:v>
                </c:pt>
                <c:pt idx="73">
                  <c:v>87.5</c:v>
                </c:pt>
                <c:pt idx="74">
                  <c:v>87.5</c:v>
                </c:pt>
                <c:pt idx="75">
                  <c:v>87.5</c:v>
                </c:pt>
                <c:pt idx="76">
                  <c:v>87.5</c:v>
                </c:pt>
                <c:pt idx="77">
                  <c:v>87.5</c:v>
                </c:pt>
                <c:pt idx="78">
                  <c:v>83.333330000000004</c:v>
                </c:pt>
                <c:pt idx="79">
                  <c:v>83.333330000000004</c:v>
                </c:pt>
                <c:pt idx="80">
                  <c:v>83.333330000000004</c:v>
                </c:pt>
                <c:pt idx="81">
                  <c:v>83.333330000000004</c:v>
                </c:pt>
                <c:pt idx="82">
                  <c:v>87.5</c:v>
                </c:pt>
                <c:pt idx="83">
                  <c:v>87.5</c:v>
                </c:pt>
                <c:pt idx="84">
                  <c:v>91.666659999999993</c:v>
                </c:pt>
                <c:pt idx="85">
                  <c:v>87.499989999999997</c:v>
                </c:pt>
                <c:pt idx="86">
                  <c:v>95.833330000000004</c:v>
                </c:pt>
                <c:pt idx="87">
                  <c:v>95.833340000000007</c:v>
                </c:pt>
                <c:pt idx="88">
                  <c:v>91.666659999999993</c:v>
                </c:pt>
                <c:pt idx="89">
                  <c:v>91.666659999999993</c:v>
                </c:pt>
                <c:pt idx="90">
                  <c:v>91.666659999999993</c:v>
                </c:pt>
                <c:pt idx="91">
                  <c:v>91.666659999999993</c:v>
                </c:pt>
                <c:pt idx="92">
                  <c:v>91.666669999999996</c:v>
                </c:pt>
                <c:pt idx="93">
                  <c:v>91.666669999999996</c:v>
                </c:pt>
                <c:pt idx="94">
                  <c:v>91.666669999999996</c:v>
                </c:pt>
                <c:pt idx="95">
                  <c:v>91.666659999999993</c:v>
                </c:pt>
                <c:pt idx="96">
                  <c:v>91.666659999999993</c:v>
                </c:pt>
                <c:pt idx="97">
                  <c:v>95.833330000000004</c:v>
                </c:pt>
                <c:pt idx="98">
                  <c:v>100</c:v>
                </c:pt>
                <c:pt idx="99">
                  <c:v>100</c:v>
                </c:pt>
                <c:pt idx="100">
                  <c:v>100</c:v>
                </c:pt>
                <c:pt idx="101">
                  <c:v>95.833340000000007</c:v>
                </c:pt>
                <c:pt idx="102">
                  <c:v>95.833340000000007</c:v>
                </c:pt>
                <c:pt idx="103">
                  <c:v>95.833340000000007</c:v>
                </c:pt>
                <c:pt idx="104">
                  <c:v>95.833340000000007</c:v>
                </c:pt>
                <c:pt idx="105">
                  <c:v>100</c:v>
                </c:pt>
                <c:pt idx="106">
                  <c:v>100</c:v>
                </c:pt>
                <c:pt idx="107">
                  <c:v>100</c:v>
                </c:pt>
                <c:pt idx="108">
                  <c:v>100</c:v>
                </c:pt>
                <c:pt idx="109">
                  <c:v>100</c:v>
                </c:pt>
                <c:pt idx="110">
                  <c:v>100</c:v>
                </c:pt>
                <c:pt idx="111">
                  <c:v>100</c:v>
                </c:pt>
                <c:pt idx="112">
                  <c:v>100</c:v>
                </c:pt>
                <c:pt idx="113">
                  <c:v>100</c:v>
                </c:pt>
                <c:pt idx="114">
                  <c:v>99.999989999999997</c:v>
                </c:pt>
                <c:pt idx="115">
                  <c:v>100</c:v>
                </c:pt>
                <c:pt idx="116">
                  <c:v>100</c:v>
                </c:pt>
                <c:pt idx="117">
                  <c:v>100</c:v>
                </c:pt>
                <c:pt idx="118">
                  <c:v>99.999989999999997</c:v>
                </c:pt>
                <c:pt idx="119">
                  <c:v>99.999989999999997</c:v>
                </c:pt>
                <c:pt idx="120">
                  <c:v>99.999989999999997</c:v>
                </c:pt>
                <c:pt idx="121">
                  <c:v>100</c:v>
                </c:pt>
                <c:pt idx="122">
                  <c:v>100</c:v>
                </c:pt>
                <c:pt idx="123">
                  <c:v>100</c:v>
                </c:pt>
                <c:pt idx="124">
                  <c:v>100</c:v>
                </c:pt>
                <c:pt idx="125">
                  <c:v>99.999989999999997</c:v>
                </c:pt>
                <c:pt idx="126">
                  <c:v>99.999989999999997</c:v>
                </c:pt>
                <c:pt idx="127">
                  <c:v>99.999989999999997</c:v>
                </c:pt>
                <c:pt idx="128">
                  <c:v>99.999989999999997</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99.999989999999997</c:v>
                </c:pt>
                <c:pt idx="152">
                  <c:v>100</c:v>
                </c:pt>
                <c:pt idx="153">
                  <c:v>99.999989999999997</c:v>
                </c:pt>
                <c:pt idx="154">
                  <c:v>100</c:v>
                </c:pt>
                <c:pt idx="155">
                  <c:v>100</c:v>
                </c:pt>
                <c:pt idx="156">
                  <c:v>100</c:v>
                </c:pt>
                <c:pt idx="157">
                  <c:v>100</c:v>
                </c:pt>
                <c:pt idx="158">
                  <c:v>99.999989999999997</c:v>
                </c:pt>
                <c:pt idx="159">
                  <c:v>99.999989999999997</c:v>
                </c:pt>
                <c:pt idx="160">
                  <c:v>100</c:v>
                </c:pt>
                <c:pt idx="161">
                  <c:v>100</c:v>
                </c:pt>
                <c:pt idx="162">
                  <c:v>100</c:v>
                </c:pt>
                <c:pt idx="163">
                  <c:v>99.999989999999997</c:v>
                </c:pt>
                <c:pt idx="164">
                  <c:v>100</c:v>
                </c:pt>
                <c:pt idx="165">
                  <c:v>100</c:v>
                </c:pt>
                <c:pt idx="166">
                  <c:v>100</c:v>
                </c:pt>
                <c:pt idx="167">
                  <c:v>100</c:v>
                </c:pt>
                <c:pt idx="168">
                  <c:v>99.999989999999997</c:v>
                </c:pt>
                <c:pt idx="169">
                  <c:v>99.999989999999997</c:v>
                </c:pt>
                <c:pt idx="170">
                  <c:v>100</c:v>
                </c:pt>
                <c:pt idx="171">
                  <c:v>100</c:v>
                </c:pt>
                <c:pt idx="172">
                  <c:v>100</c:v>
                </c:pt>
                <c:pt idx="173">
                  <c:v>100</c:v>
                </c:pt>
                <c:pt idx="174">
                  <c:v>100</c:v>
                </c:pt>
                <c:pt idx="175">
                  <c:v>100</c:v>
                </c:pt>
                <c:pt idx="176">
                  <c:v>99.999989999999997</c:v>
                </c:pt>
                <c:pt idx="177">
                  <c:v>99.999989999999997</c:v>
                </c:pt>
                <c:pt idx="178">
                  <c:v>99.999989999999997</c:v>
                </c:pt>
                <c:pt idx="179">
                  <c:v>100</c:v>
                </c:pt>
                <c:pt idx="180">
                  <c:v>99.999989999999997</c:v>
                </c:pt>
                <c:pt idx="181">
                  <c:v>100</c:v>
                </c:pt>
                <c:pt idx="182">
                  <c:v>100</c:v>
                </c:pt>
                <c:pt idx="183">
                  <c:v>100</c:v>
                </c:pt>
                <c:pt idx="184">
                  <c:v>100</c:v>
                </c:pt>
                <c:pt idx="185">
                  <c:v>100</c:v>
                </c:pt>
                <c:pt idx="186">
                  <c:v>99.999989999999997</c:v>
                </c:pt>
                <c:pt idx="187">
                  <c:v>100</c:v>
                </c:pt>
                <c:pt idx="188">
                  <c:v>100</c:v>
                </c:pt>
                <c:pt idx="189">
                  <c:v>100</c:v>
                </c:pt>
              </c:numCache>
            </c:numRef>
          </c:val>
          <c:extLst>
            <c:ext xmlns:c16="http://schemas.microsoft.com/office/drawing/2014/chart" uri="{C3380CC4-5D6E-409C-BE32-E72D297353CC}">
              <c16:uniqueId val="{00000001-CAF2-41CA-856E-3FD400B74D9D}"/>
            </c:ext>
          </c:extLst>
        </c:ser>
        <c:ser>
          <c:idx val="2"/>
          <c:order val="2"/>
          <c:tx>
            <c:v>2-5 percent</c:v>
          </c:tx>
          <c:spPr>
            <a:solidFill>
              <a:srgbClr val="FDB714"/>
            </a:solidFill>
            <a:ln>
              <a:noFill/>
            </a:ln>
            <a:effectLst/>
          </c:spPr>
          <c:cat>
            <c:numRef>
              <c:f>'1.6.C'!$U$3:$U$192</c:f>
              <c:numCache>
                <c:formatCode>General</c:formatCode>
                <c:ptCount val="190"/>
                <c:pt idx="0">
                  <c:v>1970</c:v>
                </c:pt>
                <c:pt idx="36">
                  <c:v>1980</c:v>
                </c:pt>
                <c:pt idx="76">
                  <c:v>1990</c:v>
                </c:pt>
                <c:pt idx="116">
                  <c:v>2000</c:v>
                </c:pt>
                <c:pt idx="156">
                  <c:v>2010</c:v>
                </c:pt>
                <c:pt idx="189">
                  <c:v>2018</c:v>
                </c:pt>
              </c:numCache>
            </c:numRef>
          </c:cat>
          <c:val>
            <c:numRef>
              <c:f>'1.6.C'!$Y$3:$Y$192</c:f>
              <c:numCache>
                <c:formatCode>General</c:formatCode>
                <c:ptCount val="190"/>
                <c:pt idx="0">
                  <c:v>41.66666</c:v>
                </c:pt>
                <c:pt idx="1">
                  <c:v>33.333329999999997</c:v>
                </c:pt>
                <c:pt idx="2">
                  <c:v>29.16667</c:v>
                </c:pt>
                <c:pt idx="3">
                  <c:v>25</c:v>
                </c:pt>
                <c:pt idx="4">
                  <c:v>25</c:v>
                </c:pt>
                <c:pt idx="5">
                  <c:v>33.333329999999997</c:v>
                </c:pt>
                <c:pt idx="6">
                  <c:v>12.5</c:v>
                </c:pt>
                <c:pt idx="7">
                  <c:v>20.83333</c:v>
                </c:pt>
                <c:pt idx="8">
                  <c:v>8.3333329999999997</c:v>
                </c:pt>
                <c:pt idx="9">
                  <c:v>8.3333329999999997</c:v>
                </c:pt>
                <c:pt idx="10">
                  <c:v>4.1666670000000003</c:v>
                </c:pt>
                <c:pt idx="11">
                  <c:v>0</c:v>
                </c:pt>
                <c:pt idx="12">
                  <c:v>0</c:v>
                </c:pt>
                <c:pt idx="13">
                  <c:v>0</c:v>
                </c:pt>
                <c:pt idx="14">
                  <c:v>0</c:v>
                </c:pt>
                <c:pt idx="15">
                  <c:v>4.1666670000000003</c:v>
                </c:pt>
                <c:pt idx="16">
                  <c:v>4.1666670000000003</c:v>
                </c:pt>
                <c:pt idx="17">
                  <c:v>4.1666670000000003</c:v>
                </c:pt>
                <c:pt idx="18">
                  <c:v>4.1666670000000003</c:v>
                </c:pt>
                <c:pt idx="19">
                  <c:v>12.5</c:v>
                </c:pt>
                <c:pt idx="20">
                  <c:v>8.3333329999999997</c:v>
                </c:pt>
                <c:pt idx="21">
                  <c:v>12.5</c:v>
                </c:pt>
                <c:pt idx="22">
                  <c:v>12.5</c:v>
                </c:pt>
                <c:pt idx="23">
                  <c:v>12.5</c:v>
                </c:pt>
                <c:pt idx="24">
                  <c:v>8.3333329999999997</c:v>
                </c:pt>
                <c:pt idx="25">
                  <c:v>8.3333329999999997</c:v>
                </c:pt>
                <c:pt idx="26">
                  <c:v>12.5</c:v>
                </c:pt>
                <c:pt idx="27">
                  <c:v>16.66667</c:v>
                </c:pt>
                <c:pt idx="28">
                  <c:v>29.16667</c:v>
                </c:pt>
                <c:pt idx="29">
                  <c:v>33.333329999999997</c:v>
                </c:pt>
                <c:pt idx="30">
                  <c:v>33.333329999999997</c:v>
                </c:pt>
                <c:pt idx="31">
                  <c:v>33.333329999999997</c:v>
                </c:pt>
                <c:pt idx="32">
                  <c:v>33.333329999999997</c:v>
                </c:pt>
                <c:pt idx="33">
                  <c:v>29.16667</c:v>
                </c:pt>
                <c:pt idx="34">
                  <c:v>33.333329999999997</c:v>
                </c:pt>
                <c:pt idx="35">
                  <c:v>16.66667</c:v>
                </c:pt>
                <c:pt idx="36">
                  <c:v>4.1666670000000003</c:v>
                </c:pt>
                <c:pt idx="37">
                  <c:v>4.1666670000000003</c:v>
                </c:pt>
                <c:pt idx="38">
                  <c:v>4.1666670000000003</c:v>
                </c:pt>
                <c:pt idx="39">
                  <c:v>4.1666670000000003</c:v>
                </c:pt>
                <c:pt idx="40">
                  <c:v>0</c:v>
                </c:pt>
                <c:pt idx="41">
                  <c:v>4.1666670000000003</c:v>
                </c:pt>
                <c:pt idx="42">
                  <c:v>4.1666670000000003</c:v>
                </c:pt>
                <c:pt idx="43">
                  <c:v>8.3333329999999997</c:v>
                </c:pt>
                <c:pt idx="44">
                  <c:v>8.3333329999999997</c:v>
                </c:pt>
                <c:pt idx="45">
                  <c:v>8.3333329999999997</c:v>
                </c:pt>
                <c:pt idx="46">
                  <c:v>12.5</c:v>
                </c:pt>
                <c:pt idx="47">
                  <c:v>29.16667</c:v>
                </c:pt>
                <c:pt idx="48">
                  <c:v>33.333329999999997</c:v>
                </c:pt>
                <c:pt idx="49">
                  <c:v>37.5</c:v>
                </c:pt>
                <c:pt idx="50">
                  <c:v>37.5</c:v>
                </c:pt>
                <c:pt idx="51">
                  <c:v>41.66666</c:v>
                </c:pt>
                <c:pt idx="52">
                  <c:v>33.333329999999997</c:v>
                </c:pt>
                <c:pt idx="53">
                  <c:v>41.666670000000003</c:v>
                </c:pt>
                <c:pt idx="54">
                  <c:v>41.66666</c:v>
                </c:pt>
                <c:pt idx="55">
                  <c:v>45.83334</c:v>
                </c:pt>
                <c:pt idx="56">
                  <c:v>45.833329999999997</c:v>
                </c:pt>
                <c:pt idx="57">
                  <c:v>41.666670000000003</c:v>
                </c:pt>
                <c:pt idx="58">
                  <c:v>50</c:v>
                </c:pt>
                <c:pt idx="59">
                  <c:v>58.33334</c:v>
                </c:pt>
                <c:pt idx="60">
                  <c:v>62.5</c:v>
                </c:pt>
                <c:pt idx="61">
                  <c:v>66.666659999999993</c:v>
                </c:pt>
                <c:pt idx="62">
                  <c:v>66.666659999999993</c:v>
                </c:pt>
                <c:pt idx="63">
                  <c:v>70.833330000000004</c:v>
                </c:pt>
                <c:pt idx="64">
                  <c:v>70.833330000000004</c:v>
                </c:pt>
                <c:pt idx="65">
                  <c:v>70.833340000000007</c:v>
                </c:pt>
                <c:pt idx="66">
                  <c:v>75</c:v>
                </c:pt>
                <c:pt idx="67">
                  <c:v>62.5</c:v>
                </c:pt>
                <c:pt idx="68">
                  <c:v>62.5</c:v>
                </c:pt>
                <c:pt idx="69">
                  <c:v>62.5</c:v>
                </c:pt>
                <c:pt idx="70">
                  <c:v>58.333329999999997</c:v>
                </c:pt>
                <c:pt idx="71">
                  <c:v>58.333329999999997</c:v>
                </c:pt>
                <c:pt idx="72">
                  <c:v>62.5</c:v>
                </c:pt>
                <c:pt idx="73">
                  <c:v>54.166670000000003</c:v>
                </c:pt>
                <c:pt idx="74">
                  <c:v>50</c:v>
                </c:pt>
                <c:pt idx="75">
                  <c:v>50</c:v>
                </c:pt>
                <c:pt idx="76">
                  <c:v>45.833329999999997</c:v>
                </c:pt>
                <c:pt idx="77">
                  <c:v>54.166670000000003</c:v>
                </c:pt>
                <c:pt idx="78">
                  <c:v>50</c:v>
                </c:pt>
                <c:pt idx="79">
                  <c:v>50</c:v>
                </c:pt>
                <c:pt idx="80">
                  <c:v>50</c:v>
                </c:pt>
                <c:pt idx="81">
                  <c:v>58.333329999999997</c:v>
                </c:pt>
                <c:pt idx="82">
                  <c:v>58.333329999999997</c:v>
                </c:pt>
                <c:pt idx="83">
                  <c:v>58.333329999999997</c:v>
                </c:pt>
                <c:pt idx="84">
                  <c:v>66.666659999999993</c:v>
                </c:pt>
                <c:pt idx="85">
                  <c:v>70.833330000000004</c:v>
                </c:pt>
                <c:pt idx="86">
                  <c:v>79.166659999999993</c:v>
                </c:pt>
                <c:pt idx="87">
                  <c:v>83.333340000000007</c:v>
                </c:pt>
                <c:pt idx="88">
                  <c:v>87.5</c:v>
                </c:pt>
                <c:pt idx="89">
                  <c:v>87.5</c:v>
                </c:pt>
                <c:pt idx="90">
                  <c:v>87.5</c:v>
                </c:pt>
                <c:pt idx="91">
                  <c:v>83.333330000000004</c:v>
                </c:pt>
                <c:pt idx="92">
                  <c:v>83.333340000000007</c:v>
                </c:pt>
                <c:pt idx="93">
                  <c:v>83.333340000000007</c:v>
                </c:pt>
                <c:pt idx="94">
                  <c:v>83.333340000000007</c:v>
                </c:pt>
                <c:pt idx="95">
                  <c:v>87.5</c:v>
                </c:pt>
                <c:pt idx="96">
                  <c:v>91.666659999999993</c:v>
                </c:pt>
                <c:pt idx="97">
                  <c:v>83.333330000000004</c:v>
                </c:pt>
                <c:pt idx="98">
                  <c:v>83.333340000000007</c:v>
                </c:pt>
                <c:pt idx="99">
                  <c:v>83.333340000000007</c:v>
                </c:pt>
                <c:pt idx="100">
                  <c:v>87.5</c:v>
                </c:pt>
                <c:pt idx="101">
                  <c:v>91.666669999999996</c:v>
                </c:pt>
                <c:pt idx="102">
                  <c:v>87.5</c:v>
                </c:pt>
                <c:pt idx="103">
                  <c:v>87.5</c:v>
                </c:pt>
                <c:pt idx="104">
                  <c:v>91.666669999999996</c:v>
                </c:pt>
                <c:pt idx="105">
                  <c:v>91.666659999999993</c:v>
                </c:pt>
                <c:pt idx="106">
                  <c:v>91.666669999999996</c:v>
                </c:pt>
                <c:pt idx="107">
                  <c:v>91.666669999999996</c:v>
                </c:pt>
                <c:pt idx="108">
                  <c:v>91.666659999999993</c:v>
                </c:pt>
                <c:pt idx="109">
                  <c:v>91.666659999999993</c:v>
                </c:pt>
                <c:pt idx="110">
                  <c:v>91.666659999999993</c:v>
                </c:pt>
                <c:pt idx="111">
                  <c:v>91.666659999999993</c:v>
                </c:pt>
                <c:pt idx="112">
                  <c:v>95.833340000000007</c:v>
                </c:pt>
                <c:pt idx="113">
                  <c:v>95.833340000000007</c:v>
                </c:pt>
                <c:pt idx="114">
                  <c:v>95.833330000000004</c:v>
                </c:pt>
                <c:pt idx="115">
                  <c:v>100</c:v>
                </c:pt>
                <c:pt idx="116">
                  <c:v>100</c:v>
                </c:pt>
                <c:pt idx="117">
                  <c:v>100</c:v>
                </c:pt>
                <c:pt idx="118">
                  <c:v>95.833330000000004</c:v>
                </c:pt>
                <c:pt idx="119">
                  <c:v>95.833330000000004</c:v>
                </c:pt>
                <c:pt idx="120">
                  <c:v>95.833330000000004</c:v>
                </c:pt>
                <c:pt idx="121">
                  <c:v>91.666669999999996</c:v>
                </c:pt>
                <c:pt idx="122">
                  <c:v>100</c:v>
                </c:pt>
                <c:pt idx="123">
                  <c:v>100</c:v>
                </c:pt>
                <c:pt idx="124">
                  <c:v>100</c:v>
                </c:pt>
                <c:pt idx="125">
                  <c:v>95.833330000000004</c:v>
                </c:pt>
                <c:pt idx="126">
                  <c:v>95.833330000000004</c:v>
                </c:pt>
                <c:pt idx="127">
                  <c:v>95.833330000000004</c:v>
                </c:pt>
                <c:pt idx="128">
                  <c:v>95.833330000000004</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95.833340000000007</c:v>
                </c:pt>
                <c:pt idx="149">
                  <c:v>91.666659999999993</c:v>
                </c:pt>
                <c:pt idx="150">
                  <c:v>75</c:v>
                </c:pt>
                <c:pt idx="151">
                  <c:v>95.833330000000004</c:v>
                </c:pt>
                <c:pt idx="152">
                  <c:v>100</c:v>
                </c:pt>
                <c:pt idx="153">
                  <c:v>99.999989999999997</c:v>
                </c:pt>
                <c:pt idx="154">
                  <c:v>100</c:v>
                </c:pt>
                <c:pt idx="155">
                  <c:v>100</c:v>
                </c:pt>
                <c:pt idx="156">
                  <c:v>100</c:v>
                </c:pt>
                <c:pt idx="157">
                  <c:v>95.833340000000007</c:v>
                </c:pt>
                <c:pt idx="158">
                  <c:v>95.833330000000004</c:v>
                </c:pt>
                <c:pt idx="159">
                  <c:v>95.833330000000004</c:v>
                </c:pt>
                <c:pt idx="160">
                  <c:v>95.833340000000007</c:v>
                </c:pt>
                <c:pt idx="161">
                  <c:v>95.833340000000007</c:v>
                </c:pt>
                <c:pt idx="162">
                  <c:v>95.833340000000007</c:v>
                </c:pt>
                <c:pt idx="163">
                  <c:v>95.833330000000004</c:v>
                </c:pt>
                <c:pt idx="164">
                  <c:v>100</c:v>
                </c:pt>
                <c:pt idx="165">
                  <c:v>95.833340000000007</c:v>
                </c:pt>
                <c:pt idx="166">
                  <c:v>100</c:v>
                </c:pt>
                <c:pt idx="167">
                  <c:v>100</c:v>
                </c:pt>
                <c:pt idx="168">
                  <c:v>99.999989999999997</c:v>
                </c:pt>
                <c:pt idx="169">
                  <c:v>99.999989999999997</c:v>
                </c:pt>
                <c:pt idx="170">
                  <c:v>100</c:v>
                </c:pt>
                <c:pt idx="171">
                  <c:v>100</c:v>
                </c:pt>
                <c:pt idx="172">
                  <c:v>100</c:v>
                </c:pt>
                <c:pt idx="173">
                  <c:v>100</c:v>
                </c:pt>
                <c:pt idx="174">
                  <c:v>100</c:v>
                </c:pt>
                <c:pt idx="175">
                  <c:v>100</c:v>
                </c:pt>
                <c:pt idx="176">
                  <c:v>99.999989999999997</c:v>
                </c:pt>
                <c:pt idx="177">
                  <c:v>99.999989999999997</c:v>
                </c:pt>
                <c:pt idx="178">
                  <c:v>99.999989999999997</c:v>
                </c:pt>
                <c:pt idx="179">
                  <c:v>100</c:v>
                </c:pt>
                <c:pt idx="180">
                  <c:v>99.999989999999997</c:v>
                </c:pt>
                <c:pt idx="181">
                  <c:v>100</c:v>
                </c:pt>
                <c:pt idx="182">
                  <c:v>100</c:v>
                </c:pt>
                <c:pt idx="183">
                  <c:v>100</c:v>
                </c:pt>
                <c:pt idx="184">
                  <c:v>100</c:v>
                </c:pt>
                <c:pt idx="185">
                  <c:v>100</c:v>
                </c:pt>
                <c:pt idx="186">
                  <c:v>99.999989999999997</c:v>
                </c:pt>
                <c:pt idx="187">
                  <c:v>100</c:v>
                </c:pt>
                <c:pt idx="188">
                  <c:v>100</c:v>
                </c:pt>
                <c:pt idx="189">
                  <c:v>100</c:v>
                </c:pt>
              </c:numCache>
            </c:numRef>
          </c:val>
          <c:extLst>
            <c:ext xmlns:c16="http://schemas.microsoft.com/office/drawing/2014/chart" uri="{C3380CC4-5D6E-409C-BE32-E72D297353CC}">
              <c16:uniqueId val="{00000002-CAF2-41CA-856E-3FD400B74D9D}"/>
            </c:ext>
          </c:extLst>
        </c:ser>
        <c:ser>
          <c:idx val="3"/>
          <c:order val="3"/>
          <c:tx>
            <c:v>0-2 percent</c:v>
          </c:tx>
          <c:spPr>
            <a:solidFill>
              <a:srgbClr val="002345"/>
            </a:solidFill>
            <a:ln>
              <a:noFill/>
            </a:ln>
            <a:effectLst/>
          </c:spPr>
          <c:cat>
            <c:numRef>
              <c:f>'1.6.C'!$U$3:$U$192</c:f>
              <c:numCache>
                <c:formatCode>General</c:formatCode>
                <c:ptCount val="190"/>
                <c:pt idx="0">
                  <c:v>1970</c:v>
                </c:pt>
                <c:pt idx="36">
                  <c:v>1980</c:v>
                </c:pt>
                <c:pt idx="76">
                  <c:v>1990</c:v>
                </c:pt>
                <c:pt idx="116">
                  <c:v>2000</c:v>
                </c:pt>
                <c:pt idx="156">
                  <c:v>2010</c:v>
                </c:pt>
                <c:pt idx="189">
                  <c:v>2018</c:v>
                </c:pt>
              </c:numCache>
            </c:numRef>
          </c:cat>
          <c:val>
            <c:numRef>
              <c:f>'1.6.C'!$Z$3:$Z$192</c:f>
              <c:numCache>
                <c:formatCode>General</c:formatCode>
                <c:ptCount val="190"/>
                <c:pt idx="0">
                  <c:v>12.5</c:v>
                </c:pt>
                <c:pt idx="1">
                  <c:v>0</c:v>
                </c:pt>
                <c:pt idx="2">
                  <c:v>12.5</c:v>
                </c:pt>
                <c:pt idx="3">
                  <c:v>4.1666670000000003</c:v>
                </c:pt>
                <c:pt idx="4">
                  <c:v>0</c:v>
                </c:pt>
                <c:pt idx="5">
                  <c:v>0</c:v>
                </c:pt>
                <c:pt idx="6">
                  <c:v>0</c:v>
                </c:pt>
                <c:pt idx="7">
                  <c:v>0</c:v>
                </c:pt>
                <c:pt idx="8">
                  <c:v>0</c:v>
                </c:pt>
                <c:pt idx="9">
                  <c:v>4.1666670000000003</c:v>
                </c:pt>
                <c:pt idx="10">
                  <c:v>4.1666670000000003</c:v>
                </c:pt>
                <c:pt idx="11">
                  <c:v>0</c:v>
                </c:pt>
                <c:pt idx="12">
                  <c:v>0</c:v>
                </c:pt>
                <c:pt idx="13">
                  <c:v>0</c:v>
                </c:pt>
                <c:pt idx="14">
                  <c:v>0</c:v>
                </c:pt>
                <c:pt idx="15">
                  <c:v>0</c:v>
                </c:pt>
                <c:pt idx="16">
                  <c:v>0</c:v>
                </c:pt>
                <c:pt idx="17">
                  <c:v>4.1666670000000003</c:v>
                </c:pt>
                <c:pt idx="18">
                  <c:v>4.1666670000000003</c:v>
                </c:pt>
                <c:pt idx="19">
                  <c:v>4.1666670000000003</c:v>
                </c:pt>
                <c:pt idx="20">
                  <c:v>4.1666670000000003</c:v>
                </c:pt>
                <c:pt idx="21">
                  <c:v>8.3333329999999997</c:v>
                </c:pt>
                <c:pt idx="22">
                  <c:v>8.3333329999999997</c:v>
                </c:pt>
                <c:pt idx="23">
                  <c:v>8.3333329999999997</c:v>
                </c:pt>
                <c:pt idx="24">
                  <c:v>4.1666670000000003</c:v>
                </c:pt>
                <c:pt idx="25">
                  <c:v>4.1666670000000003</c:v>
                </c:pt>
                <c:pt idx="26">
                  <c:v>4.1666670000000003</c:v>
                </c:pt>
                <c:pt idx="27">
                  <c:v>4.1666670000000003</c:v>
                </c:pt>
                <c:pt idx="28">
                  <c:v>4.1666670000000003</c:v>
                </c:pt>
                <c:pt idx="29">
                  <c:v>4.1666670000000003</c:v>
                </c:pt>
                <c:pt idx="30">
                  <c:v>4.1666670000000003</c:v>
                </c:pt>
                <c:pt idx="31">
                  <c:v>4.1666670000000003</c:v>
                </c:pt>
                <c:pt idx="32">
                  <c:v>4.1666670000000003</c:v>
                </c:pt>
                <c:pt idx="33">
                  <c:v>0</c:v>
                </c:pt>
                <c:pt idx="34">
                  <c:v>0</c:v>
                </c:pt>
                <c:pt idx="35">
                  <c:v>0</c:v>
                </c:pt>
                <c:pt idx="36">
                  <c:v>0</c:v>
                </c:pt>
                <c:pt idx="37">
                  <c:v>0</c:v>
                </c:pt>
                <c:pt idx="38">
                  <c:v>0</c:v>
                </c:pt>
                <c:pt idx="39">
                  <c:v>0</c:v>
                </c:pt>
                <c:pt idx="40">
                  <c:v>0</c:v>
                </c:pt>
                <c:pt idx="41">
                  <c:v>0</c:v>
                </c:pt>
                <c:pt idx="42">
                  <c:v>0</c:v>
                </c:pt>
                <c:pt idx="43">
                  <c:v>0</c:v>
                </c:pt>
                <c:pt idx="44">
                  <c:v>4.1666670000000003</c:v>
                </c:pt>
                <c:pt idx="45">
                  <c:v>4.1666670000000003</c:v>
                </c:pt>
                <c:pt idx="46">
                  <c:v>4.1666670000000003</c:v>
                </c:pt>
                <c:pt idx="47">
                  <c:v>4.1666670000000003</c:v>
                </c:pt>
                <c:pt idx="48">
                  <c:v>4.1666670000000003</c:v>
                </c:pt>
                <c:pt idx="49">
                  <c:v>4.1666670000000003</c:v>
                </c:pt>
                <c:pt idx="50">
                  <c:v>8.3333329999999997</c:v>
                </c:pt>
                <c:pt idx="51">
                  <c:v>8.3333329999999997</c:v>
                </c:pt>
                <c:pt idx="52">
                  <c:v>4.1666670000000003</c:v>
                </c:pt>
                <c:pt idx="53">
                  <c:v>4.1666670000000003</c:v>
                </c:pt>
                <c:pt idx="54">
                  <c:v>8.3333329999999997</c:v>
                </c:pt>
                <c:pt idx="55">
                  <c:v>4.1666670000000003</c:v>
                </c:pt>
                <c:pt idx="56">
                  <c:v>8.3333329999999997</c:v>
                </c:pt>
                <c:pt idx="57">
                  <c:v>4.1666670000000003</c:v>
                </c:pt>
                <c:pt idx="58">
                  <c:v>4.1666670000000003</c:v>
                </c:pt>
                <c:pt idx="59">
                  <c:v>16.66667</c:v>
                </c:pt>
                <c:pt idx="60">
                  <c:v>20.83333</c:v>
                </c:pt>
                <c:pt idx="61">
                  <c:v>37.5</c:v>
                </c:pt>
                <c:pt idx="62">
                  <c:v>37.5</c:v>
                </c:pt>
                <c:pt idx="63">
                  <c:v>41.66666</c:v>
                </c:pt>
                <c:pt idx="64">
                  <c:v>37.5</c:v>
                </c:pt>
                <c:pt idx="65">
                  <c:v>33.33334</c:v>
                </c:pt>
                <c:pt idx="66">
                  <c:v>25</c:v>
                </c:pt>
                <c:pt idx="67">
                  <c:v>33.333329999999997</c:v>
                </c:pt>
                <c:pt idx="68">
                  <c:v>29.16667</c:v>
                </c:pt>
                <c:pt idx="69">
                  <c:v>29.16667</c:v>
                </c:pt>
                <c:pt idx="70">
                  <c:v>33.333329999999997</c:v>
                </c:pt>
                <c:pt idx="71">
                  <c:v>29.16667</c:v>
                </c:pt>
                <c:pt idx="72">
                  <c:v>8.3333329999999997</c:v>
                </c:pt>
                <c:pt idx="73">
                  <c:v>4.1666670000000003</c:v>
                </c:pt>
                <c:pt idx="74">
                  <c:v>4.1666670000000003</c:v>
                </c:pt>
                <c:pt idx="75">
                  <c:v>4.1666670000000003</c:v>
                </c:pt>
                <c:pt idx="76">
                  <c:v>0</c:v>
                </c:pt>
                <c:pt idx="77">
                  <c:v>0</c:v>
                </c:pt>
                <c:pt idx="78">
                  <c:v>0</c:v>
                </c:pt>
                <c:pt idx="79">
                  <c:v>0</c:v>
                </c:pt>
                <c:pt idx="80">
                  <c:v>0</c:v>
                </c:pt>
                <c:pt idx="81">
                  <c:v>0</c:v>
                </c:pt>
                <c:pt idx="82">
                  <c:v>0</c:v>
                </c:pt>
                <c:pt idx="83">
                  <c:v>8.3333329999999997</c:v>
                </c:pt>
                <c:pt idx="84">
                  <c:v>16.66667</c:v>
                </c:pt>
                <c:pt idx="85">
                  <c:v>12.5</c:v>
                </c:pt>
                <c:pt idx="86">
                  <c:v>16.66667</c:v>
                </c:pt>
                <c:pt idx="87">
                  <c:v>29.16667</c:v>
                </c:pt>
                <c:pt idx="88">
                  <c:v>20.83333</c:v>
                </c:pt>
                <c:pt idx="89">
                  <c:v>25</c:v>
                </c:pt>
                <c:pt idx="90">
                  <c:v>25</c:v>
                </c:pt>
                <c:pt idx="91">
                  <c:v>33.333329999999997</c:v>
                </c:pt>
                <c:pt idx="92">
                  <c:v>41.666670000000003</c:v>
                </c:pt>
                <c:pt idx="93">
                  <c:v>41.666670000000003</c:v>
                </c:pt>
                <c:pt idx="94">
                  <c:v>41.666670000000003</c:v>
                </c:pt>
                <c:pt idx="95">
                  <c:v>37.5</c:v>
                </c:pt>
                <c:pt idx="96">
                  <c:v>25</c:v>
                </c:pt>
                <c:pt idx="97">
                  <c:v>25</c:v>
                </c:pt>
                <c:pt idx="98">
                  <c:v>41.666670000000003</c:v>
                </c:pt>
                <c:pt idx="99">
                  <c:v>45.83334</c:v>
                </c:pt>
                <c:pt idx="100">
                  <c:v>54.166670000000003</c:v>
                </c:pt>
                <c:pt idx="101">
                  <c:v>50</c:v>
                </c:pt>
                <c:pt idx="102">
                  <c:v>54.166670000000003</c:v>
                </c:pt>
                <c:pt idx="103">
                  <c:v>45.83334</c:v>
                </c:pt>
                <c:pt idx="104">
                  <c:v>58.33334</c:v>
                </c:pt>
                <c:pt idx="105">
                  <c:v>66.666659999999993</c:v>
                </c:pt>
                <c:pt idx="106">
                  <c:v>54.166670000000003</c:v>
                </c:pt>
                <c:pt idx="107">
                  <c:v>50</c:v>
                </c:pt>
                <c:pt idx="108">
                  <c:v>66.666659999999993</c:v>
                </c:pt>
                <c:pt idx="109">
                  <c:v>66.666659999999993</c:v>
                </c:pt>
                <c:pt idx="110">
                  <c:v>70.833330000000004</c:v>
                </c:pt>
                <c:pt idx="111">
                  <c:v>79.166659999999993</c:v>
                </c:pt>
                <c:pt idx="112">
                  <c:v>75</c:v>
                </c:pt>
                <c:pt idx="113">
                  <c:v>66.666669999999996</c:v>
                </c:pt>
                <c:pt idx="114">
                  <c:v>66.666659999999993</c:v>
                </c:pt>
                <c:pt idx="115">
                  <c:v>62.5</c:v>
                </c:pt>
                <c:pt idx="116">
                  <c:v>58.33334</c:v>
                </c:pt>
                <c:pt idx="117">
                  <c:v>37.5</c:v>
                </c:pt>
                <c:pt idx="118">
                  <c:v>33.333329999999997</c:v>
                </c:pt>
                <c:pt idx="119">
                  <c:v>33.333329999999997</c:v>
                </c:pt>
                <c:pt idx="120">
                  <c:v>33.333329999999997</c:v>
                </c:pt>
                <c:pt idx="121">
                  <c:v>20.83333</c:v>
                </c:pt>
                <c:pt idx="122">
                  <c:v>25</c:v>
                </c:pt>
                <c:pt idx="123">
                  <c:v>45.833329999999997</c:v>
                </c:pt>
                <c:pt idx="124">
                  <c:v>41.66666</c:v>
                </c:pt>
                <c:pt idx="125">
                  <c:v>58.333329999999997</c:v>
                </c:pt>
                <c:pt idx="126">
                  <c:v>54.16666</c:v>
                </c:pt>
                <c:pt idx="127">
                  <c:v>33.333329999999997</c:v>
                </c:pt>
                <c:pt idx="128">
                  <c:v>33.333329999999997</c:v>
                </c:pt>
                <c:pt idx="129">
                  <c:v>54.166670000000003</c:v>
                </c:pt>
                <c:pt idx="130">
                  <c:v>62.5</c:v>
                </c:pt>
                <c:pt idx="131">
                  <c:v>70.833340000000007</c:v>
                </c:pt>
                <c:pt idx="132">
                  <c:v>75</c:v>
                </c:pt>
                <c:pt idx="133">
                  <c:v>45.833329999999997</c:v>
                </c:pt>
                <c:pt idx="134">
                  <c:v>45.83334</c:v>
                </c:pt>
                <c:pt idx="135">
                  <c:v>45.833329999999997</c:v>
                </c:pt>
                <c:pt idx="136">
                  <c:v>54.166670000000003</c:v>
                </c:pt>
                <c:pt idx="137">
                  <c:v>62.5</c:v>
                </c:pt>
                <c:pt idx="138">
                  <c:v>45.83334</c:v>
                </c:pt>
                <c:pt idx="139">
                  <c:v>41.666670000000003</c:v>
                </c:pt>
                <c:pt idx="140">
                  <c:v>41.666670000000003</c:v>
                </c:pt>
                <c:pt idx="141">
                  <c:v>41.666670000000003</c:v>
                </c:pt>
                <c:pt idx="142">
                  <c:v>54.166670000000003</c:v>
                </c:pt>
                <c:pt idx="143">
                  <c:v>62.5</c:v>
                </c:pt>
                <c:pt idx="144">
                  <c:v>58.333329999999997</c:v>
                </c:pt>
                <c:pt idx="145">
                  <c:v>54.16666</c:v>
                </c:pt>
                <c:pt idx="146">
                  <c:v>62.5</c:v>
                </c:pt>
                <c:pt idx="147">
                  <c:v>16.66667</c:v>
                </c:pt>
                <c:pt idx="148">
                  <c:v>8.3333329999999997</c:v>
                </c:pt>
                <c:pt idx="149">
                  <c:v>4.1666670000000003</c:v>
                </c:pt>
                <c:pt idx="150">
                  <c:v>0</c:v>
                </c:pt>
                <c:pt idx="151">
                  <c:v>29.16667</c:v>
                </c:pt>
                <c:pt idx="152">
                  <c:v>70.833340000000007</c:v>
                </c:pt>
                <c:pt idx="153">
                  <c:v>83.333330000000004</c:v>
                </c:pt>
                <c:pt idx="154">
                  <c:v>95.833340000000007</c:v>
                </c:pt>
                <c:pt idx="155">
                  <c:v>83.333340000000007</c:v>
                </c:pt>
                <c:pt idx="156">
                  <c:v>62.5</c:v>
                </c:pt>
                <c:pt idx="157">
                  <c:v>58.33334</c:v>
                </c:pt>
                <c:pt idx="158">
                  <c:v>62.5</c:v>
                </c:pt>
                <c:pt idx="159">
                  <c:v>33.333329999999997</c:v>
                </c:pt>
                <c:pt idx="160">
                  <c:v>25</c:v>
                </c:pt>
                <c:pt idx="161">
                  <c:v>12.5</c:v>
                </c:pt>
                <c:pt idx="162">
                  <c:v>12.5</c:v>
                </c:pt>
                <c:pt idx="163">
                  <c:v>16.66667</c:v>
                </c:pt>
                <c:pt idx="164">
                  <c:v>33.333329999999997</c:v>
                </c:pt>
                <c:pt idx="165">
                  <c:v>54.166670000000003</c:v>
                </c:pt>
                <c:pt idx="166">
                  <c:v>45.833329999999997</c:v>
                </c:pt>
                <c:pt idx="167">
                  <c:v>50</c:v>
                </c:pt>
                <c:pt idx="168">
                  <c:v>70.833330000000004</c:v>
                </c:pt>
                <c:pt idx="169">
                  <c:v>83.333330000000004</c:v>
                </c:pt>
                <c:pt idx="170">
                  <c:v>83.333340000000007</c:v>
                </c:pt>
                <c:pt idx="171">
                  <c:v>83.333340000000007</c:v>
                </c:pt>
                <c:pt idx="172">
                  <c:v>91.666659999999993</c:v>
                </c:pt>
                <c:pt idx="173">
                  <c:v>79.166669999999996</c:v>
                </c:pt>
                <c:pt idx="174">
                  <c:v>83.333340000000007</c:v>
                </c:pt>
                <c:pt idx="175">
                  <c:v>91.666669999999996</c:v>
                </c:pt>
                <c:pt idx="176">
                  <c:v>95.833330000000004</c:v>
                </c:pt>
                <c:pt idx="177">
                  <c:v>95.833330000000004</c:v>
                </c:pt>
                <c:pt idx="178">
                  <c:v>95.833330000000004</c:v>
                </c:pt>
                <c:pt idx="179">
                  <c:v>95.833340000000007</c:v>
                </c:pt>
                <c:pt idx="180">
                  <c:v>95.833330000000004</c:v>
                </c:pt>
                <c:pt idx="181">
                  <c:v>91.666659999999993</c:v>
                </c:pt>
                <c:pt idx="182">
                  <c:v>91.666659999999993</c:v>
                </c:pt>
                <c:pt idx="183">
                  <c:v>95.833340000000007</c:v>
                </c:pt>
                <c:pt idx="184">
                  <c:v>62.5</c:v>
                </c:pt>
                <c:pt idx="185">
                  <c:v>91.666659999999993</c:v>
                </c:pt>
                <c:pt idx="186">
                  <c:v>83.333330000000004</c:v>
                </c:pt>
                <c:pt idx="187">
                  <c:v>79.166659999999993</c:v>
                </c:pt>
                <c:pt idx="188">
                  <c:v>87.5</c:v>
                </c:pt>
                <c:pt idx="189">
                  <c:v>79.166659999999993</c:v>
                </c:pt>
              </c:numCache>
            </c:numRef>
          </c:val>
          <c:extLst>
            <c:ext xmlns:c16="http://schemas.microsoft.com/office/drawing/2014/chart" uri="{C3380CC4-5D6E-409C-BE32-E72D297353CC}">
              <c16:uniqueId val="{00000003-CAF2-41CA-856E-3FD400B74D9D}"/>
            </c:ext>
          </c:extLst>
        </c:ser>
        <c:ser>
          <c:idx val="4"/>
          <c:order val="4"/>
          <c:tx>
            <c:v>&lt;0 percent</c:v>
          </c:tx>
          <c:spPr>
            <a:solidFill>
              <a:srgbClr val="00AB51"/>
            </a:solidFill>
            <a:ln>
              <a:noFill/>
            </a:ln>
            <a:effectLst/>
          </c:spPr>
          <c:cat>
            <c:numRef>
              <c:f>'1.6.C'!$U$3:$U$192</c:f>
              <c:numCache>
                <c:formatCode>General</c:formatCode>
                <c:ptCount val="190"/>
                <c:pt idx="0">
                  <c:v>1970</c:v>
                </c:pt>
                <c:pt idx="36">
                  <c:v>1980</c:v>
                </c:pt>
                <c:pt idx="76">
                  <c:v>1990</c:v>
                </c:pt>
                <c:pt idx="116">
                  <c:v>2000</c:v>
                </c:pt>
                <c:pt idx="156">
                  <c:v>2010</c:v>
                </c:pt>
                <c:pt idx="189">
                  <c:v>2018</c:v>
                </c:pt>
              </c:numCache>
            </c:numRef>
          </c:cat>
          <c:val>
            <c:numRef>
              <c:f>'1.6.C'!$AA$3:$AA$192</c:f>
              <c:numCache>
                <c:formatCode>General</c:formatCode>
                <c:ptCount val="19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4.1666670000000003</c:v>
                </c:pt>
                <c:pt idx="18">
                  <c:v>4.1666670000000003</c:v>
                </c:pt>
                <c:pt idx="19">
                  <c:v>4.1666670000000003</c:v>
                </c:pt>
                <c:pt idx="20">
                  <c:v>4.1666670000000003</c:v>
                </c:pt>
                <c:pt idx="21">
                  <c:v>4.1666670000000003</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4.1666670000000003</c:v>
                </c:pt>
                <c:pt idx="59">
                  <c:v>4.1666670000000003</c:v>
                </c:pt>
                <c:pt idx="60">
                  <c:v>4.1666670000000003</c:v>
                </c:pt>
                <c:pt idx="61">
                  <c:v>8.3333329999999997</c:v>
                </c:pt>
                <c:pt idx="62">
                  <c:v>16.66667</c:v>
                </c:pt>
                <c:pt idx="63">
                  <c:v>16.66667</c:v>
                </c:pt>
                <c:pt idx="64">
                  <c:v>16.66667</c:v>
                </c:pt>
                <c:pt idx="65">
                  <c:v>12.5</c:v>
                </c:pt>
                <c:pt idx="66">
                  <c:v>4.1666670000000003</c:v>
                </c:pt>
                <c:pt idx="67">
                  <c:v>4.1666670000000003</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4.1666670000000003</c:v>
                </c:pt>
                <c:pt idx="94">
                  <c:v>0</c:v>
                </c:pt>
                <c:pt idx="95">
                  <c:v>4.1666670000000003</c:v>
                </c:pt>
                <c:pt idx="96">
                  <c:v>0</c:v>
                </c:pt>
                <c:pt idx="97">
                  <c:v>4.1666670000000003</c:v>
                </c:pt>
                <c:pt idx="98">
                  <c:v>4.1666670000000003</c:v>
                </c:pt>
                <c:pt idx="99">
                  <c:v>4.1666670000000003</c:v>
                </c:pt>
                <c:pt idx="100">
                  <c:v>4.1666670000000003</c:v>
                </c:pt>
                <c:pt idx="101">
                  <c:v>0</c:v>
                </c:pt>
                <c:pt idx="102">
                  <c:v>0</c:v>
                </c:pt>
                <c:pt idx="103">
                  <c:v>4.1666670000000003</c:v>
                </c:pt>
                <c:pt idx="104">
                  <c:v>4.1666670000000003</c:v>
                </c:pt>
                <c:pt idx="105">
                  <c:v>0</c:v>
                </c:pt>
                <c:pt idx="106">
                  <c:v>4.1666670000000003</c:v>
                </c:pt>
                <c:pt idx="107">
                  <c:v>4.1666670000000003</c:v>
                </c:pt>
                <c:pt idx="108">
                  <c:v>4.1666670000000003</c:v>
                </c:pt>
                <c:pt idx="109">
                  <c:v>0</c:v>
                </c:pt>
                <c:pt idx="110">
                  <c:v>12.5</c:v>
                </c:pt>
                <c:pt idx="111">
                  <c:v>12.5</c:v>
                </c:pt>
                <c:pt idx="112">
                  <c:v>20.83333</c:v>
                </c:pt>
                <c:pt idx="113">
                  <c:v>12.5</c:v>
                </c:pt>
                <c:pt idx="114">
                  <c:v>4.1666670000000003</c:v>
                </c:pt>
                <c:pt idx="115">
                  <c:v>4.1666670000000003</c:v>
                </c:pt>
                <c:pt idx="116">
                  <c:v>4.1666670000000003</c:v>
                </c:pt>
                <c:pt idx="117">
                  <c:v>4.1666670000000003</c:v>
                </c:pt>
                <c:pt idx="118">
                  <c:v>4.1666670000000003</c:v>
                </c:pt>
                <c:pt idx="119">
                  <c:v>8.3333329999999997</c:v>
                </c:pt>
                <c:pt idx="120">
                  <c:v>4.1666670000000003</c:v>
                </c:pt>
                <c:pt idx="121">
                  <c:v>4.1666670000000003</c:v>
                </c:pt>
                <c:pt idx="122">
                  <c:v>4.1666670000000003</c:v>
                </c:pt>
                <c:pt idx="123">
                  <c:v>8.3333329999999997</c:v>
                </c:pt>
                <c:pt idx="124">
                  <c:v>8.3333329999999997</c:v>
                </c:pt>
                <c:pt idx="125">
                  <c:v>8.3333329999999997</c:v>
                </c:pt>
                <c:pt idx="126">
                  <c:v>8.3333329999999997</c:v>
                </c:pt>
                <c:pt idx="127">
                  <c:v>4.1666670000000003</c:v>
                </c:pt>
                <c:pt idx="128">
                  <c:v>4.1666670000000003</c:v>
                </c:pt>
                <c:pt idx="129">
                  <c:v>4.1666670000000003</c:v>
                </c:pt>
                <c:pt idx="130">
                  <c:v>8.3333329999999997</c:v>
                </c:pt>
                <c:pt idx="131">
                  <c:v>8.3333329999999997</c:v>
                </c:pt>
                <c:pt idx="132">
                  <c:v>16.66667</c:v>
                </c:pt>
                <c:pt idx="133">
                  <c:v>12.5</c:v>
                </c:pt>
                <c:pt idx="134">
                  <c:v>4.1666670000000003</c:v>
                </c:pt>
                <c:pt idx="135">
                  <c:v>0</c:v>
                </c:pt>
                <c:pt idx="136">
                  <c:v>0</c:v>
                </c:pt>
                <c:pt idx="137">
                  <c:v>4.1666670000000003</c:v>
                </c:pt>
                <c:pt idx="138">
                  <c:v>4.1666670000000003</c:v>
                </c:pt>
                <c:pt idx="139">
                  <c:v>4.1666670000000003</c:v>
                </c:pt>
                <c:pt idx="140">
                  <c:v>4.1666670000000003</c:v>
                </c:pt>
                <c:pt idx="141">
                  <c:v>0</c:v>
                </c:pt>
                <c:pt idx="142">
                  <c:v>0</c:v>
                </c:pt>
                <c:pt idx="143">
                  <c:v>4.1666670000000003</c:v>
                </c:pt>
                <c:pt idx="144">
                  <c:v>12.5</c:v>
                </c:pt>
                <c:pt idx="145">
                  <c:v>8.3333329999999997</c:v>
                </c:pt>
                <c:pt idx="146">
                  <c:v>4.1666670000000003</c:v>
                </c:pt>
                <c:pt idx="147">
                  <c:v>0</c:v>
                </c:pt>
                <c:pt idx="148">
                  <c:v>0</c:v>
                </c:pt>
                <c:pt idx="149">
                  <c:v>0</c:v>
                </c:pt>
                <c:pt idx="150">
                  <c:v>0</c:v>
                </c:pt>
                <c:pt idx="151">
                  <c:v>0</c:v>
                </c:pt>
                <c:pt idx="152">
                  <c:v>16.66667</c:v>
                </c:pt>
                <c:pt idx="153">
                  <c:v>37.5</c:v>
                </c:pt>
                <c:pt idx="154">
                  <c:v>54.166670000000003</c:v>
                </c:pt>
                <c:pt idx="155">
                  <c:v>29.16667</c:v>
                </c:pt>
                <c:pt idx="156">
                  <c:v>4.1666670000000003</c:v>
                </c:pt>
                <c:pt idx="157">
                  <c:v>4.1666670000000003</c:v>
                </c:pt>
                <c:pt idx="158">
                  <c:v>4.1666670000000003</c:v>
                </c:pt>
                <c:pt idx="159">
                  <c:v>4.1666670000000003</c:v>
                </c:pt>
                <c:pt idx="160">
                  <c:v>4.1666670000000003</c:v>
                </c:pt>
                <c:pt idx="161">
                  <c:v>4.1666670000000003</c:v>
                </c:pt>
                <c:pt idx="162">
                  <c:v>0</c:v>
                </c:pt>
                <c:pt idx="163">
                  <c:v>8.3333329999999997</c:v>
                </c:pt>
                <c:pt idx="164">
                  <c:v>4.1666670000000003</c:v>
                </c:pt>
                <c:pt idx="165">
                  <c:v>4.1666670000000003</c:v>
                </c:pt>
                <c:pt idx="166">
                  <c:v>8.3333329999999997</c:v>
                </c:pt>
                <c:pt idx="167">
                  <c:v>8.3333329999999997</c:v>
                </c:pt>
                <c:pt idx="168">
                  <c:v>12.5</c:v>
                </c:pt>
                <c:pt idx="169">
                  <c:v>16.66667</c:v>
                </c:pt>
                <c:pt idx="170">
                  <c:v>8.3333329999999997</c:v>
                </c:pt>
                <c:pt idx="171">
                  <c:v>12.5</c:v>
                </c:pt>
                <c:pt idx="172">
                  <c:v>16.66667</c:v>
                </c:pt>
                <c:pt idx="173">
                  <c:v>8.3333329999999997</c:v>
                </c:pt>
                <c:pt idx="174">
                  <c:v>20.83333</c:v>
                </c:pt>
                <c:pt idx="175">
                  <c:v>37.5</c:v>
                </c:pt>
                <c:pt idx="176">
                  <c:v>50</c:v>
                </c:pt>
                <c:pt idx="177">
                  <c:v>37.5</c:v>
                </c:pt>
                <c:pt idx="178">
                  <c:v>29.16667</c:v>
                </c:pt>
                <c:pt idx="179">
                  <c:v>25</c:v>
                </c:pt>
                <c:pt idx="180">
                  <c:v>29.16667</c:v>
                </c:pt>
                <c:pt idx="181">
                  <c:v>33.333329999999997</c:v>
                </c:pt>
                <c:pt idx="182">
                  <c:v>29.16667</c:v>
                </c:pt>
                <c:pt idx="183">
                  <c:v>12.5</c:v>
                </c:pt>
                <c:pt idx="184">
                  <c:v>0</c:v>
                </c:pt>
                <c:pt idx="185">
                  <c:v>0</c:v>
                </c:pt>
                <c:pt idx="186">
                  <c:v>4.1666670000000003</c:v>
                </c:pt>
                <c:pt idx="187">
                  <c:v>0</c:v>
                </c:pt>
                <c:pt idx="188">
                  <c:v>4.1666670000000003</c:v>
                </c:pt>
                <c:pt idx="189">
                  <c:v>0</c:v>
                </c:pt>
              </c:numCache>
            </c:numRef>
          </c:val>
          <c:extLst>
            <c:ext xmlns:c16="http://schemas.microsoft.com/office/drawing/2014/chart" uri="{C3380CC4-5D6E-409C-BE32-E72D297353CC}">
              <c16:uniqueId val="{00000004-CAF2-41CA-856E-3FD400B74D9D}"/>
            </c:ext>
          </c:extLst>
        </c:ser>
        <c:dLbls>
          <c:showLegendKey val="0"/>
          <c:showVal val="0"/>
          <c:showCatName val="0"/>
          <c:showSerName val="0"/>
          <c:showPercent val="0"/>
          <c:showBubbleSize val="0"/>
        </c:dLbls>
        <c:axId val="1107219327"/>
        <c:axId val="1065779839"/>
      </c:areaChart>
      <c:catAx>
        <c:axId val="110721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5779839"/>
        <c:crosses val="autoZero"/>
        <c:auto val="1"/>
        <c:lblAlgn val="ctr"/>
        <c:lblOffset val="100"/>
        <c:noMultiLvlLbl val="0"/>
      </c:catAx>
      <c:valAx>
        <c:axId val="1065779839"/>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07219327"/>
        <c:crosses val="autoZero"/>
        <c:crossBetween val="midCat"/>
      </c:valAx>
      <c:spPr>
        <a:noFill/>
        <a:ln>
          <a:noFill/>
        </a:ln>
        <a:effectLst/>
      </c:spPr>
    </c:plotArea>
    <c:legend>
      <c:legendPos val="b"/>
      <c:layout>
        <c:manualLayout>
          <c:xMode val="edge"/>
          <c:yMode val="edge"/>
          <c:x val="9.9554443715368909E-2"/>
          <c:y val="0.10062523434570679"/>
          <c:w val="0.86283674176144654"/>
          <c:h val="0.1473906386701662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59086103820356"/>
          <c:y val="0.27356142982127235"/>
          <c:w val="0.86159840696996226"/>
          <c:h val="0.52548962629671303"/>
        </c:manualLayout>
      </c:layout>
      <c:areaChart>
        <c:grouping val="standard"/>
        <c:varyColors val="0"/>
        <c:ser>
          <c:idx val="0"/>
          <c:order val="0"/>
          <c:tx>
            <c:strRef>
              <c:f>'1.6.D'!$W$2</c:f>
              <c:strCache>
                <c:ptCount val="1"/>
                <c:pt idx="0">
                  <c:v>&gt;10 percent</c:v>
                </c:pt>
              </c:strCache>
            </c:strRef>
          </c:tx>
          <c:spPr>
            <a:solidFill>
              <a:srgbClr val="EB1C2D"/>
            </a:solidFill>
            <a:ln w="25400">
              <a:noFill/>
            </a:ln>
            <a:effectLst/>
          </c:spPr>
          <c:cat>
            <c:numRef>
              <c:f>'1.6.D'!$U$3:$U$192</c:f>
              <c:numCache>
                <c:formatCode>General</c:formatCode>
                <c:ptCount val="190"/>
                <c:pt idx="0">
                  <c:v>1970</c:v>
                </c:pt>
                <c:pt idx="36">
                  <c:v>1980</c:v>
                </c:pt>
                <c:pt idx="76">
                  <c:v>1990</c:v>
                </c:pt>
                <c:pt idx="116">
                  <c:v>2000</c:v>
                </c:pt>
                <c:pt idx="156">
                  <c:v>2010</c:v>
                </c:pt>
                <c:pt idx="189">
                  <c:v>2018</c:v>
                </c:pt>
              </c:numCache>
            </c:numRef>
          </c:cat>
          <c:val>
            <c:numRef>
              <c:f>'1.6.D'!$W$3:$W$192</c:f>
              <c:numCache>
                <c:formatCode>General</c:formatCode>
                <c:ptCount val="190"/>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99.999989999999997</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99.999989999999997</c:v>
                </c:pt>
                <c:pt idx="130">
                  <c:v>100</c:v>
                </c:pt>
                <c:pt idx="131">
                  <c:v>99.999989999999997</c:v>
                </c:pt>
                <c:pt idx="132">
                  <c:v>100</c:v>
                </c:pt>
                <c:pt idx="133">
                  <c:v>100</c:v>
                </c:pt>
                <c:pt idx="134">
                  <c:v>99.999989999999997</c:v>
                </c:pt>
                <c:pt idx="135">
                  <c:v>99.999989999999997</c:v>
                </c:pt>
                <c:pt idx="136">
                  <c:v>100</c:v>
                </c:pt>
                <c:pt idx="137">
                  <c:v>100</c:v>
                </c:pt>
                <c:pt idx="138">
                  <c:v>100</c:v>
                </c:pt>
                <c:pt idx="139">
                  <c:v>100</c:v>
                </c:pt>
                <c:pt idx="140">
                  <c:v>100</c:v>
                </c:pt>
                <c:pt idx="141">
                  <c:v>100</c:v>
                </c:pt>
                <c:pt idx="142">
                  <c:v>99.999989999999997</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99.999989999999997</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99.999989999999997</c:v>
                </c:pt>
              </c:numCache>
            </c:numRef>
          </c:val>
          <c:extLst>
            <c:ext xmlns:c16="http://schemas.microsoft.com/office/drawing/2014/chart" uri="{C3380CC4-5D6E-409C-BE32-E72D297353CC}">
              <c16:uniqueId val="{00000000-E8A3-4C28-97FD-79061F15D2E8}"/>
            </c:ext>
          </c:extLst>
        </c:ser>
        <c:ser>
          <c:idx val="1"/>
          <c:order val="1"/>
          <c:tx>
            <c:strRef>
              <c:f>'1.6.D'!$X$2</c:f>
              <c:strCache>
                <c:ptCount val="1"/>
                <c:pt idx="0">
                  <c:v>5-10 percent</c:v>
                </c:pt>
              </c:strCache>
            </c:strRef>
          </c:tx>
          <c:spPr>
            <a:solidFill>
              <a:srgbClr val="F78D28"/>
            </a:solidFill>
            <a:ln w="25400">
              <a:noFill/>
            </a:ln>
            <a:effectLst/>
          </c:spPr>
          <c:cat>
            <c:numRef>
              <c:f>'1.6.D'!$U$3:$U$192</c:f>
              <c:numCache>
                <c:formatCode>General</c:formatCode>
                <c:ptCount val="190"/>
                <c:pt idx="0">
                  <c:v>1970</c:v>
                </c:pt>
                <c:pt idx="36">
                  <c:v>1980</c:v>
                </c:pt>
                <c:pt idx="76">
                  <c:v>1990</c:v>
                </c:pt>
                <c:pt idx="116">
                  <c:v>2000</c:v>
                </c:pt>
                <c:pt idx="156">
                  <c:v>2010</c:v>
                </c:pt>
                <c:pt idx="189">
                  <c:v>2018</c:v>
                </c:pt>
              </c:numCache>
            </c:numRef>
          </c:cat>
          <c:val>
            <c:numRef>
              <c:f>'1.6.D'!$X$3:$X$192</c:f>
              <c:numCache>
                <c:formatCode>General</c:formatCode>
                <c:ptCount val="190"/>
                <c:pt idx="0">
                  <c:v>76.190479999999994</c:v>
                </c:pt>
                <c:pt idx="1">
                  <c:v>76.190479999999994</c:v>
                </c:pt>
                <c:pt idx="2">
                  <c:v>76.190479999999994</c:v>
                </c:pt>
                <c:pt idx="3">
                  <c:v>76.190479999999994</c:v>
                </c:pt>
                <c:pt idx="4">
                  <c:v>76.190479999999994</c:v>
                </c:pt>
                <c:pt idx="5">
                  <c:v>80.952380000000005</c:v>
                </c:pt>
                <c:pt idx="6">
                  <c:v>80.952380000000005</c:v>
                </c:pt>
                <c:pt idx="7">
                  <c:v>85.714290000000005</c:v>
                </c:pt>
                <c:pt idx="8">
                  <c:v>66.666669999999996</c:v>
                </c:pt>
                <c:pt idx="9">
                  <c:v>33.33334</c:v>
                </c:pt>
                <c:pt idx="10">
                  <c:v>28.571429999999999</c:v>
                </c:pt>
                <c:pt idx="11">
                  <c:v>19.047619999999998</c:v>
                </c:pt>
                <c:pt idx="12">
                  <c:v>14.28571</c:v>
                </c:pt>
                <c:pt idx="13">
                  <c:v>4.7619049999999996</c:v>
                </c:pt>
                <c:pt idx="14">
                  <c:v>4.7619049999999996</c:v>
                </c:pt>
                <c:pt idx="15">
                  <c:v>14.28571</c:v>
                </c:pt>
                <c:pt idx="16">
                  <c:v>19.047619999999998</c:v>
                </c:pt>
                <c:pt idx="17">
                  <c:v>33.333329999999997</c:v>
                </c:pt>
                <c:pt idx="18">
                  <c:v>38.095239999999997</c:v>
                </c:pt>
                <c:pt idx="19">
                  <c:v>33.333329999999997</c:v>
                </c:pt>
                <c:pt idx="20">
                  <c:v>47.619050000000001</c:v>
                </c:pt>
                <c:pt idx="21">
                  <c:v>47.619050000000001</c:v>
                </c:pt>
                <c:pt idx="22">
                  <c:v>38.095239999999997</c:v>
                </c:pt>
                <c:pt idx="23">
                  <c:v>52.380949999999999</c:v>
                </c:pt>
                <c:pt idx="24">
                  <c:v>47.619050000000001</c:v>
                </c:pt>
                <c:pt idx="25">
                  <c:v>28.571429999999999</c:v>
                </c:pt>
                <c:pt idx="26">
                  <c:v>33.333329999999997</c:v>
                </c:pt>
                <c:pt idx="27">
                  <c:v>33.333329999999997</c:v>
                </c:pt>
                <c:pt idx="28">
                  <c:v>47.619050000000001</c:v>
                </c:pt>
                <c:pt idx="29">
                  <c:v>57.142859999999999</c:v>
                </c:pt>
                <c:pt idx="30">
                  <c:v>47.619050000000001</c:v>
                </c:pt>
                <c:pt idx="31">
                  <c:v>42.857140000000001</c:v>
                </c:pt>
                <c:pt idx="32">
                  <c:v>28.571429999999999</c:v>
                </c:pt>
                <c:pt idx="33">
                  <c:v>28.571429999999999</c:v>
                </c:pt>
                <c:pt idx="34">
                  <c:v>14.28571</c:v>
                </c:pt>
                <c:pt idx="35">
                  <c:v>19.047619999999998</c:v>
                </c:pt>
                <c:pt idx="36">
                  <c:v>9.523809</c:v>
                </c:pt>
                <c:pt idx="37">
                  <c:v>9.523809</c:v>
                </c:pt>
                <c:pt idx="38">
                  <c:v>9.523809</c:v>
                </c:pt>
                <c:pt idx="39">
                  <c:v>9.523809</c:v>
                </c:pt>
                <c:pt idx="40">
                  <c:v>4.7619049999999996</c:v>
                </c:pt>
                <c:pt idx="41">
                  <c:v>14.28571</c:v>
                </c:pt>
                <c:pt idx="42">
                  <c:v>28.571429999999999</c:v>
                </c:pt>
                <c:pt idx="43">
                  <c:v>33.333329999999997</c:v>
                </c:pt>
                <c:pt idx="44">
                  <c:v>28.571429999999999</c:v>
                </c:pt>
                <c:pt idx="45">
                  <c:v>47.619050000000001</c:v>
                </c:pt>
                <c:pt idx="46">
                  <c:v>47.619050000000001</c:v>
                </c:pt>
                <c:pt idx="47">
                  <c:v>52.380949999999999</c:v>
                </c:pt>
                <c:pt idx="48">
                  <c:v>42.857140000000001</c:v>
                </c:pt>
                <c:pt idx="49">
                  <c:v>33.33334</c:v>
                </c:pt>
                <c:pt idx="50">
                  <c:v>33.333329999999997</c:v>
                </c:pt>
                <c:pt idx="51">
                  <c:v>28.571429999999999</c:v>
                </c:pt>
                <c:pt idx="52">
                  <c:v>33.333329999999997</c:v>
                </c:pt>
                <c:pt idx="53">
                  <c:v>33.333329999999997</c:v>
                </c:pt>
                <c:pt idx="54">
                  <c:v>42.857140000000001</c:v>
                </c:pt>
                <c:pt idx="55">
                  <c:v>38.095239999999997</c:v>
                </c:pt>
                <c:pt idx="56">
                  <c:v>38.095239999999997</c:v>
                </c:pt>
                <c:pt idx="57">
                  <c:v>42.857140000000001</c:v>
                </c:pt>
                <c:pt idx="58">
                  <c:v>38.095239999999997</c:v>
                </c:pt>
                <c:pt idx="59">
                  <c:v>42.857140000000001</c:v>
                </c:pt>
                <c:pt idx="60">
                  <c:v>42.857140000000001</c:v>
                </c:pt>
                <c:pt idx="61">
                  <c:v>38.095239999999997</c:v>
                </c:pt>
                <c:pt idx="62">
                  <c:v>38.095239999999997</c:v>
                </c:pt>
                <c:pt idx="63">
                  <c:v>38.095239999999997</c:v>
                </c:pt>
                <c:pt idx="64">
                  <c:v>42.857140000000001</c:v>
                </c:pt>
                <c:pt idx="65">
                  <c:v>42.857140000000001</c:v>
                </c:pt>
                <c:pt idx="66">
                  <c:v>52.380949999999999</c:v>
                </c:pt>
                <c:pt idx="67">
                  <c:v>52.380949999999999</c:v>
                </c:pt>
                <c:pt idx="68">
                  <c:v>47.619050000000001</c:v>
                </c:pt>
                <c:pt idx="69">
                  <c:v>42.857140000000001</c:v>
                </c:pt>
                <c:pt idx="70">
                  <c:v>33.33334</c:v>
                </c:pt>
                <c:pt idx="71">
                  <c:v>33.33334</c:v>
                </c:pt>
                <c:pt idx="72">
                  <c:v>28.571429999999999</c:v>
                </c:pt>
                <c:pt idx="73">
                  <c:v>28.571429999999999</c:v>
                </c:pt>
                <c:pt idx="74">
                  <c:v>28.571429999999999</c:v>
                </c:pt>
                <c:pt idx="75">
                  <c:v>28.571429999999999</c:v>
                </c:pt>
                <c:pt idx="76">
                  <c:v>23.809519999999999</c:v>
                </c:pt>
                <c:pt idx="77">
                  <c:v>28.571429999999999</c:v>
                </c:pt>
                <c:pt idx="78">
                  <c:v>28.571429999999999</c:v>
                </c:pt>
                <c:pt idx="79">
                  <c:v>28.571429999999999</c:v>
                </c:pt>
                <c:pt idx="80">
                  <c:v>23.809519999999999</c:v>
                </c:pt>
                <c:pt idx="81">
                  <c:v>23.809519999999999</c:v>
                </c:pt>
                <c:pt idx="82">
                  <c:v>23.809519999999999</c:v>
                </c:pt>
                <c:pt idx="83">
                  <c:v>23.809519999999999</c:v>
                </c:pt>
                <c:pt idx="84">
                  <c:v>38.095239999999997</c:v>
                </c:pt>
                <c:pt idx="85">
                  <c:v>42.857140000000001</c:v>
                </c:pt>
                <c:pt idx="86">
                  <c:v>38.095239999999997</c:v>
                </c:pt>
                <c:pt idx="87">
                  <c:v>42.857140000000001</c:v>
                </c:pt>
                <c:pt idx="88">
                  <c:v>42.857140000000001</c:v>
                </c:pt>
                <c:pt idx="89">
                  <c:v>42.857140000000001</c:v>
                </c:pt>
                <c:pt idx="90">
                  <c:v>42.857140000000001</c:v>
                </c:pt>
                <c:pt idx="91">
                  <c:v>38.095239999999997</c:v>
                </c:pt>
                <c:pt idx="92">
                  <c:v>42.857140000000001</c:v>
                </c:pt>
                <c:pt idx="93">
                  <c:v>38.095239999999997</c:v>
                </c:pt>
                <c:pt idx="94">
                  <c:v>42.857140000000001</c:v>
                </c:pt>
                <c:pt idx="95">
                  <c:v>52.380949999999999</c:v>
                </c:pt>
                <c:pt idx="96">
                  <c:v>47.619050000000001</c:v>
                </c:pt>
                <c:pt idx="97">
                  <c:v>33.333329999999997</c:v>
                </c:pt>
                <c:pt idx="98">
                  <c:v>42.857140000000001</c:v>
                </c:pt>
                <c:pt idx="99">
                  <c:v>42.857140000000001</c:v>
                </c:pt>
                <c:pt idx="100">
                  <c:v>42.857140000000001</c:v>
                </c:pt>
                <c:pt idx="101">
                  <c:v>47.619050000000001</c:v>
                </c:pt>
                <c:pt idx="102">
                  <c:v>57.142859999999999</c:v>
                </c:pt>
                <c:pt idx="103">
                  <c:v>61.904760000000003</c:v>
                </c:pt>
                <c:pt idx="104">
                  <c:v>57.142859999999999</c:v>
                </c:pt>
                <c:pt idx="105">
                  <c:v>71.428569999999993</c:v>
                </c:pt>
                <c:pt idx="106">
                  <c:v>76.190479999999994</c:v>
                </c:pt>
                <c:pt idx="107">
                  <c:v>76.190479999999994</c:v>
                </c:pt>
                <c:pt idx="108">
                  <c:v>71.428569999999993</c:v>
                </c:pt>
                <c:pt idx="109">
                  <c:v>57.142859999999999</c:v>
                </c:pt>
                <c:pt idx="110">
                  <c:v>57.142859999999999</c:v>
                </c:pt>
                <c:pt idx="111">
                  <c:v>52.380949999999999</c:v>
                </c:pt>
                <c:pt idx="112">
                  <c:v>61.904760000000003</c:v>
                </c:pt>
                <c:pt idx="113">
                  <c:v>66.666659999999993</c:v>
                </c:pt>
                <c:pt idx="114">
                  <c:v>85.714280000000002</c:v>
                </c:pt>
                <c:pt idx="115">
                  <c:v>80.952380000000005</c:v>
                </c:pt>
                <c:pt idx="116">
                  <c:v>80.952380000000005</c:v>
                </c:pt>
                <c:pt idx="117">
                  <c:v>80.952380000000005</c:v>
                </c:pt>
                <c:pt idx="118">
                  <c:v>80.952380000000005</c:v>
                </c:pt>
                <c:pt idx="119">
                  <c:v>80.952380000000005</c:v>
                </c:pt>
                <c:pt idx="120">
                  <c:v>80.952380000000005</c:v>
                </c:pt>
                <c:pt idx="121">
                  <c:v>80.952380000000005</c:v>
                </c:pt>
                <c:pt idx="122">
                  <c:v>80.952380000000005</c:v>
                </c:pt>
                <c:pt idx="123">
                  <c:v>80.952380000000005</c:v>
                </c:pt>
                <c:pt idx="124">
                  <c:v>80.952380000000005</c:v>
                </c:pt>
                <c:pt idx="125">
                  <c:v>80.952380000000005</c:v>
                </c:pt>
                <c:pt idx="126">
                  <c:v>71.428569999999993</c:v>
                </c:pt>
                <c:pt idx="127">
                  <c:v>80.952380000000005</c:v>
                </c:pt>
                <c:pt idx="128">
                  <c:v>85.714290000000005</c:v>
                </c:pt>
                <c:pt idx="129">
                  <c:v>85.714280000000002</c:v>
                </c:pt>
                <c:pt idx="130">
                  <c:v>85.714290000000005</c:v>
                </c:pt>
                <c:pt idx="131">
                  <c:v>85.714280000000002</c:v>
                </c:pt>
                <c:pt idx="132">
                  <c:v>90.476190000000003</c:v>
                </c:pt>
                <c:pt idx="133">
                  <c:v>85.714290000000005</c:v>
                </c:pt>
                <c:pt idx="134">
                  <c:v>85.714280000000002</c:v>
                </c:pt>
                <c:pt idx="135">
                  <c:v>85.714280000000002</c:v>
                </c:pt>
                <c:pt idx="136">
                  <c:v>90.476190000000003</c:v>
                </c:pt>
                <c:pt idx="137">
                  <c:v>90.476190000000003</c:v>
                </c:pt>
                <c:pt idx="138">
                  <c:v>90.476200000000006</c:v>
                </c:pt>
                <c:pt idx="139">
                  <c:v>80.952380000000005</c:v>
                </c:pt>
                <c:pt idx="140">
                  <c:v>80.952380000000005</c:v>
                </c:pt>
                <c:pt idx="141">
                  <c:v>90.476200000000006</c:v>
                </c:pt>
                <c:pt idx="142">
                  <c:v>85.714280000000002</c:v>
                </c:pt>
                <c:pt idx="143">
                  <c:v>85.714290000000005</c:v>
                </c:pt>
                <c:pt idx="144">
                  <c:v>90.476190000000003</c:v>
                </c:pt>
                <c:pt idx="145">
                  <c:v>95.238100000000003</c:v>
                </c:pt>
                <c:pt idx="146">
                  <c:v>100</c:v>
                </c:pt>
                <c:pt idx="147">
                  <c:v>90.476200000000006</c:v>
                </c:pt>
                <c:pt idx="148">
                  <c:v>76.190479999999994</c:v>
                </c:pt>
                <c:pt idx="149">
                  <c:v>61.904760000000003</c:v>
                </c:pt>
                <c:pt idx="150">
                  <c:v>42.857140000000001</c:v>
                </c:pt>
                <c:pt idx="151">
                  <c:v>52.380949999999999</c:v>
                </c:pt>
                <c:pt idx="152">
                  <c:v>85.714290000000005</c:v>
                </c:pt>
                <c:pt idx="153">
                  <c:v>90.476190000000003</c:v>
                </c:pt>
                <c:pt idx="154">
                  <c:v>95.238100000000003</c:v>
                </c:pt>
                <c:pt idx="155">
                  <c:v>85.714290000000005</c:v>
                </c:pt>
                <c:pt idx="156">
                  <c:v>80.952380000000005</c:v>
                </c:pt>
                <c:pt idx="157">
                  <c:v>80.952380000000005</c:v>
                </c:pt>
                <c:pt idx="158">
                  <c:v>85.714290000000005</c:v>
                </c:pt>
                <c:pt idx="159">
                  <c:v>85.714280000000002</c:v>
                </c:pt>
                <c:pt idx="160">
                  <c:v>90.476200000000006</c:v>
                </c:pt>
                <c:pt idx="161">
                  <c:v>85.714290000000005</c:v>
                </c:pt>
                <c:pt idx="162">
                  <c:v>95.238100000000003</c:v>
                </c:pt>
                <c:pt idx="163">
                  <c:v>95.238100000000003</c:v>
                </c:pt>
                <c:pt idx="164">
                  <c:v>90.476200000000006</c:v>
                </c:pt>
                <c:pt idx="165">
                  <c:v>95.238100000000003</c:v>
                </c:pt>
                <c:pt idx="166">
                  <c:v>90.476190000000003</c:v>
                </c:pt>
                <c:pt idx="167">
                  <c:v>95.238100000000003</c:v>
                </c:pt>
                <c:pt idx="168">
                  <c:v>100</c:v>
                </c:pt>
                <c:pt idx="169">
                  <c:v>100</c:v>
                </c:pt>
                <c:pt idx="170">
                  <c:v>95.238100000000003</c:v>
                </c:pt>
                <c:pt idx="171">
                  <c:v>90.476190000000003</c:v>
                </c:pt>
                <c:pt idx="172">
                  <c:v>95.238100000000003</c:v>
                </c:pt>
                <c:pt idx="173">
                  <c:v>100</c:v>
                </c:pt>
                <c:pt idx="174">
                  <c:v>95.238100000000003</c:v>
                </c:pt>
                <c:pt idx="175">
                  <c:v>95.238100000000003</c:v>
                </c:pt>
                <c:pt idx="176">
                  <c:v>95.238100000000003</c:v>
                </c:pt>
                <c:pt idx="177">
                  <c:v>95.238100000000003</c:v>
                </c:pt>
                <c:pt idx="178">
                  <c:v>100</c:v>
                </c:pt>
                <c:pt idx="179">
                  <c:v>95.238100000000003</c:v>
                </c:pt>
                <c:pt idx="180">
                  <c:v>95.238100000000003</c:v>
                </c:pt>
                <c:pt idx="181">
                  <c:v>90.476200000000006</c:v>
                </c:pt>
                <c:pt idx="182">
                  <c:v>90.476200000000006</c:v>
                </c:pt>
                <c:pt idx="183">
                  <c:v>90.476190000000003</c:v>
                </c:pt>
                <c:pt idx="184">
                  <c:v>85.714290000000005</c:v>
                </c:pt>
                <c:pt idx="185">
                  <c:v>85.714290000000005</c:v>
                </c:pt>
                <c:pt idx="186">
                  <c:v>85.714290000000005</c:v>
                </c:pt>
                <c:pt idx="187">
                  <c:v>85.714290000000005</c:v>
                </c:pt>
                <c:pt idx="188">
                  <c:v>85.714290000000005</c:v>
                </c:pt>
                <c:pt idx="189">
                  <c:v>85.714280000000002</c:v>
                </c:pt>
              </c:numCache>
            </c:numRef>
          </c:val>
          <c:extLst>
            <c:ext xmlns:c16="http://schemas.microsoft.com/office/drawing/2014/chart" uri="{C3380CC4-5D6E-409C-BE32-E72D297353CC}">
              <c16:uniqueId val="{00000001-E8A3-4C28-97FD-79061F15D2E8}"/>
            </c:ext>
          </c:extLst>
        </c:ser>
        <c:ser>
          <c:idx val="2"/>
          <c:order val="2"/>
          <c:tx>
            <c:strRef>
              <c:f>'1.6.D'!$Y$2</c:f>
              <c:strCache>
                <c:ptCount val="1"/>
                <c:pt idx="0">
                  <c:v>2-5 percent</c:v>
                </c:pt>
              </c:strCache>
            </c:strRef>
          </c:tx>
          <c:spPr>
            <a:solidFill>
              <a:srgbClr val="FDB714"/>
            </a:solidFill>
            <a:ln w="25400">
              <a:noFill/>
            </a:ln>
            <a:effectLst/>
          </c:spPr>
          <c:cat>
            <c:numRef>
              <c:f>'1.6.D'!$U$3:$U$192</c:f>
              <c:numCache>
                <c:formatCode>General</c:formatCode>
                <c:ptCount val="190"/>
                <c:pt idx="0">
                  <c:v>1970</c:v>
                </c:pt>
                <c:pt idx="36">
                  <c:v>1980</c:v>
                </c:pt>
                <c:pt idx="76">
                  <c:v>1990</c:v>
                </c:pt>
                <c:pt idx="116">
                  <c:v>2000</c:v>
                </c:pt>
                <c:pt idx="156">
                  <c:v>2010</c:v>
                </c:pt>
                <c:pt idx="189">
                  <c:v>2018</c:v>
                </c:pt>
              </c:numCache>
            </c:numRef>
          </c:cat>
          <c:val>
            <c:numRef>
              <c:f>'1.6.D'!$Y$3:$Y$192</c:f>
              <c:numCache>
                <c:formatCode>General</c:formatCode>
                <c:ptCount val="190"/>
                <c:pt idx="0">
                  <c:v>47.619050000000001</c:v>
                </c:pt>
                <c:pt idx="1">
                  <c:v>52.380949999999999</c:v>
                </c:pt>
                <c:pt idx="2">
                  <c:v>47.619050000000001</c:v>
                </c:pt>
                <c:pt idx="3">
                  <c:v>57.142859999999999</c:v>
                </c:pt>
                <c:pt idx="4">
                  <c:v>57.142859999999999</c:v>
                </c:pt>
                <c:pt idx="5">
                  <c:v>52.380949999999999</c:v>
                </c:pt>
                <c:pt idx="6">
                  <c:v>42.857140000000001</c:v>
                </c:pt>
                <c:pt idx="7">
                  <c:v>28.571429999999999</c:v>
                </c:pt>
                <c:pt idx="8">
                  <c:v>19.047619999999998</c:v>
                </c:pt>
                <c:pt idx="9">
                  <c:v>9.523809</c:v>
                </c:pt>
                <c:pt idx="10">
                  <c:v>9.523809</c:v>
                </c:pt>
                <c:pt idx="11">
                  <c:v>4.7619049999999996</c:v>
                </c:pt>
                <c:pt idx="12">
                  <c:v>0</c:v>
                </c:pt>
                <c:pt idx="13">
                  <c:v>4.7619049999999996</c:v>
                </c:pt>
                <c:pt idx="14">
                  <c:v>4.7619049999999996</c:v>
                </c:pt>
                <c:pt idx="15">
                  <c:v>0</c:v>
                </c:pt>
                <c:pt idx="16">
                  <c:v>4.7619049999999996</c:v>
                </c:pt>
                <c:pt idx="17">
                  <c:v>19.047619999999998</c:v>
                </c:pt>
                <c:pt idx="18">
                  <c:v>14.28571</c:v>
                </c:pt>
                <c:pt idx="19">
                  <c:v>14.28571</c:v>
                </c:pt>
                <c:pt idx="20">
                  <c:v>4.7619049999999996</c:v>
                </c:pt>
                <c:pt idx="21">
                  <c:v>14.28571</c:v>
                </c:pt>
                <c:pt idx="22">
                  <c:v>28.571429999999999</c:v>
                </c:pt>
                <c:pt idx="23">
                  <c:v>28.571429999999999</c:v>
                </c:pt>
                <c:pt idx="24">
                  <c:v>9.523809</c:v>
                </c:pt>
                <c:pt idx="25">
                  <c:v>0</c:v>
                </c:pt>
                <c:pt idx="26">
                  <c:v>0</c:v>
                </c:pt>
                <c:pt idx="27">
                  <c:v>0</c:v>
                </c:pt>
                <c:pt idx="28">
                  <c:v>4.7619049999999996</c:v>
                </c:pt>
                <c:pt idx="29">
                  <c:v>9.523809</c:v>
                </c:pt>
                <c:pt idx="30">
                  <c:v>9.523809</c:v>
                </c:pt>
                <c:pt idx="31">
                  <c:v>4.7619049999999996</c:v>
                </c:pt>
                <c:pt idx="32">
                  <c:v>4.7619049999999996</c:v>
                </c:pt>
                <c:pt idx="33">
                  <c:v>0</c:v>
                </c:pt>
                <c:pt idx="34">
                  <c:v>0</c:v>
                </c:pt>
                <c:pt idx="35">
                  <c:v>0</c:v>
                </c:pt>
                <c:pt idx="36">
                  <c:v>0</c:v>
                </c:pt>
                <c:pt idx="37">
                  <c:v>4.7619049999999996</c:v>
                </c:pt>
                <c:pt idx="38">
                  <c:v>0</c:v>
                </c:pt>
                <c:pt idx="39">
                  <c:v>0</c:v>
                </c:pt>
                <c:pt idx="40">
                  <c:v>0</c:v>
                </c:pt>
                <c:pt idx="41">
                  <c:v>0</c:v>
                </c:pt>
                <c:pt idx="42">
                  <c:v>0</c:v>
                </c:pt>
                <c:pt idx="43">
                  <c:v>0</c:v>
                </c:pt>
                <c:pt idx="44">
                  <c:v>9.523809</c:v>
                </c:pt>
                <c:pt idx="45">
                  <c:v>14.28571</c:v>
                </c:pt>
                <c:pt idx="46">
                  <c:v>14.28571</c:v>
                </c:pt>
                <c:pt idx="47">
                  <c:v>14.28571</c:v>
                </c:pt>
                <c:pt idx="48">
                  <c:v>14.28571</c:v>
                </c:pt>
                <c:pt idx="49">
                  <c:v>9.523809</c:v>
                </c:pt>
                <c:pt idx="50">
                  <c:v>4.7619049999999996</c:v>
                </c:pt>
                <c:pt idx="51">
                  <c:v>9.523809</c:v>
                </c:pt>
                <c:pt idx="52">
                  <c:v>14.28571</c:v>
                </c:pt>
                <c:pt idx="53">
                  <c:v>14.28571</c:v>
                </c:pt>
                <c:pt idx="54">
                  <c:v>19.047619999999998</c:v>
                </c:pt>
                <c:pt idx="55">
                  <c:v>14.28571</c:v>
                </c:pt>
                <c:pt idx="56">
                  <c:v>23.809519999999999</c:v>
                </c:pt>
                <c:pt idx="57">
                  <c:v>19.047619999999998</c:v>
                </c:pt>
                <c:pt idx="58">
                  <c:v>23.809519999999999</c:v>
                </c:pt>
                <c:pt idx="59">
                  <c:v>19.047619999999998</c:v>
                </c:pt>
                <c:pt idx="60">
                  <c:v>23.809519999999999</c:v>
                </c:pt>
                <c:pt idx="61">
                  <c:v>23.809519999999999</c:v>
                </c:pt>
                <c:pt idx="62">
                  <c:v>28.571429999999999</c:v>
                </c:pt>
                <c:pt idx="63">
                  <c:v>19.047619999999998</c:v>
                </c:pt>
                <c:pt idx="64">
                  <c:v>19.047619999999998</c:v>
                </c:pt>
                <c:pt idx="65">
                  <c:v>23.809519999999999</c:v>
                </c:pt>
                <c:pt idx="66">
                  <c:v>14.28571</c:v>
                </c:pt>
                <c:pt idx="67">
                  <c:v>14.28571</c:v>
                </c:pt>
                <c:pt idx="68">
                  <c:v>14.28571</c:v>
                </c:pt>
                <c:pt idx="69">
                  <c:v>14.28571</c:v>
                </c:pt>
                <c:pt idx="70">
                  <c:v>9.523809</c:v>
                </c:pt>
                <c:pt idx="71">
                  <c:v>9.523809</c:v>
                </c:pt>
                <c:pt idx="72">
                  <c:v>9.523809</c:v>
                </c:pt>
                <c:pt idx="73">
                  <c:v>9.523809</c:v>
                </c:pt>
                <c:pt idx="74">
                  <c:v>4.7619049999999996</c:v>
                </c:pt>
                <c:pt idx="75">
                  <c:v>4.7619049999999996</c:v>
                </c:pt>
                <c:pt idx="76">
                  <c:v>4.7619049999999996</c:v>
                </c:pt>
                <c:pt idx="77">
                  <c:v>9.523809</c:v>
                </c:pt>
                <c:pt idx="78">
                  <c:v>14.28571</c:v>
                </c:pt>
                <c:pt idx="79">
                  <c:v>9.523809</c:v>
                </c:pt>
                <c:pt idx="80">
                  <c:v>4.7619049999999996</c:v>
                </c:pt>
                <c:pt idx="81">
                  <c:v>4.7619049999999996</c:v>
                </c:pt>
                <c:pt idx="82">
                  <c:v>4.7619049999999996</c:v>
                </c:pt>
                <c:pt idx="83">
                  <c:v>14.28571</c:v>
                </c:pt>
                <c:pt idx="84">
                  <c:v>14.28571</c:v>
                </c:pt>
                <c:pt idx="85">
                  <c:v>14.28571</c:v>
                </c:pt>
                <c:pt idx="86">
                  <c:v>9.523809</c:v>
                </c:pt>
                <c:pt idx="87">
                  <c:v>14.28571</c:v>
                </c:pt>
                <c:pt idx="88">
                  <c:v>14.28571</c:v>
                </c:pt>
                <c:pt idx="89">
                  <c:v>14.28571</c:v>
                </c:pt>
                <c:pt idx="90">
                  <c:v>14.28571</c:v>
                </c:pt>
                <c:pt idx="91">
                  <c:v>14.28571</c:v>
                </c:pt>
                <c:pt idx="92">
                  <c:v>9.523809</c:v>
                </c:pt>
                <c:pt idx="93">
                  <c:v>0</c:v>
                </c:pt>
                <c:pt idx="94">
                  <c:v>4.7619049999999996</c:v>
                </c:pt>
                <c:pt idx="95">
                  <c:v>4.7619049999999996</c:v>
                </c:pt>
                <c:pt idx="96">
                  <c:v>4.7619049999999996</c:v>
                </c:pt>
                <c:pt idx="97">
                  <c:v>0</c:v>
                </c:pt>
                <c:pt idx="98">
                  <c:v>0</c:v>
                </c:pt>
                <c:pt idx="99">
                  <c:v>0</c:v>
                </c:pt>
                <c:pt idx="100">
                  <c:v>4.7619049999999996</c:v>
                </c:pt>
                <c:pt idx="101">
                  <c:v>9.523809</c:v>
                </c:pt>
                <c:pt idx="102">
                  <c:v>9.523809</c:v>
                </c:pt>
                <c:pt idx="103">
                  <c:v>14.28571</c:v>
                </c:pt>
                <c:pt idx="104">
                  <c:v>23.809519999999999</c:v>
                </c:pt>
                <c:pt idx="105">
                  <c:v>28.571429999999999</c:v>
                </c:pt>
                <c:pt idx="106">
                  <c:v>28.571429999999999</c:v>
                </c:pt>
                <c:pt idx="107">
                  <c:v>23.809519999999999</c:v>
                </c:pt>
                <c:pt idx="108">
                  <c:v>19.047619999999998</c:v>
                </c:pt>
                <c:pt idx="109">
                  <c:v>14.28571</c:v>
                </c:pt>
                <c:pt idx="110">
                  <c:v>19.047619999999998</c:v>
                </c:pt>
                <c:pt idx="111">
                  <c:v>28.571429999999999</c:v>
                </c:pt>
                <c:pt idx="112">
                  <c:v>33.333329999999997</c:v>
                </c:pt>
                <c:pt idx="113">
                  <c:v>38.095239999999997</c:v>
                </c:pt>
                <c:pt idx="114">
                  <c:v>52.380949999999999</c:v>
                </c:pt>
                <c:pt idx="115">
                  <c:v>61.904760000000003</c:v>
                </c:pt>
                <c:pt idx="116">
                  <c:v>61.904760000000003</c:v>
                </c:pt>
                <c:pt idx="117">
                  <c:v>57.142859999999999</c:v>
                </c:pt>
                <c:pt idx="118">
                  <c:v>42.857140000000001</c:v>
                </c:pt>
                <c:pt idx="119">
                  <c:v>47.619050000000001</c:v>
                </c:pt>
                <c:pt idx="120">
                  <c:v>33.33334</c:v>
                </c:pt>
                <c:pt idx="121">
                  <c:v>38.095239999999997</c:v>
                </c:pt>
                <c:pt idx="122">
                  <c:v>42.857140000000001</c:v>
                </c:pt>
                <c:pt idx="123">
                  <c:v>42.857140000000001</c:v>
                </c:pt>
                <c:pt idx="124">
                  <c:v>42.857140000000001</c:v>
                </c:pt>
                <c:pt idx="125">
                  <c:v>42.857140000000001</c:v>
                </c:pt>
                <c:pt idx="126">
                  <c:v>38.095239999999997</c:v>
                </c:pt>
                <c:pt idx="127">
                  <c:v>42.857140000000001</c:v>
                </c:pt>
                <c:pt idx="128">
                  <c:v>47.619050000000001</c:v>
                </c:pt>
                <c:pt idx="129">
                  <c:v>47.619050000000001</c:v>
                </c:pt>
                <c:pt idx="130">
                  <c:v>57.142859999999999</c:v>
                </c:pt>
                <c:pt idx="131">
                  <c:v>52.380949999999999</c:v>
                </c:pt>
                <c:pt idx="132">
                  <c:v>66.666659999999993</c:v>
                </c:pt>
                <c:pt idx="133">
                  <c:v>61.904760000000003</c:v>
                </c:pt>
                <c:pt idx="134">
                  <c:v>47.619050000000001</c:v>
                </c:pt>
                <c:pt idx="135">
                  <c:v>42.857140000000001</c:v>
                </c:pt>
                <c:pt idx="136">
                  <c:v>42.857140000000001</c:v>
                </c:pt>
                <c:pt idx="137">
                  <c:v>52.380949999999999</c:v>
                </c:pt>
                <c:pt idx="138">
                  <c:v>52.380949999999999</c:v>
                </c:pt>
                <c:pt idx="139">
                  <c:v>52.380949999999999</c:v>
                </c:pt>
                <c:pt idx="140">
                  <c:v>52.380949999999999</c:v>
                </c:pt>
                <c:pt idx="141">
                  <c:v>42.857140000000001</c:v>
                </c:pt>
                <c:pt idx="142">
                  <c:v>52.380949999999999</c:v>
                </c:pt>
                <c:pt idx="143">
                  <c:v>57.142859999999999</c:v>
                </c:pt>
                <c:pt idx="144">
                  <c:v>33.333329999999997</c:v>
                </c:pt>
                <c:pt idx="145">
                  <c:v>38.095239999999997</c:v>
                </c:pt>
                <c:pt idx="146">
                  <c:v>42.857140000000001</c:v>
                </c:pt>
                <c:pt idx="147">
                  <c:v>28.571429999999999</c:v>
                </c:pt>
                <c:pt idx="148">
                  <c:v>9.523809</c:v>
                </c:pt>
                <c:pt idx="149">
                  <c:v>9.523809</c:v>
                </c:pt>
                <c:pt idx="150">
                  <c:v>4.7619049999999996</c:v>
                </c:pt>
                <c:pt idx="151">
                  <c:v>9.523809</c:v>
                </c:pt>
                <c:pt idx="152">
                  <c:v>23.809519999999999</c:v>
                </c:pt>
                <c:pt idx="153">
                  <c:v>52.380949999999999</c:v>
                </c:pt>
                <c:pt idx="154">
                  <c:v>66.666669999999996</c:v>
                </c:pt>
                <c:pt idx="155">
                  <c:v>71.428569999999993</c:v>
                </c:pt>
                <c:pt idx="156">
                  <c:v>71.428569999999993</c:v>
                </c:pt>
                <c:pt idx="157">
                  <c:v>76.190479999999994</c:v>
                </c:pt>
                <c:pt idx="158">
                  <c:v>71.428569999999993</c:v>
                </c:pt>
                <c:pt idx="159">
                  <c:v>52.380949999999999</c:v>
                </c:pt>
                <c:pt idx="160">
                  <c:v>47.619050000000001</c:v>
                </c:pt>
                <c:pt idx="161">
                  <c:v>38.095239999999997</c:v>
                </c:pt>
                <c:pt idx="162">
                  <c:v>42.857140000000001</c:v>
                </c:pt>
                <c:pt idx="163">
                  <c:v>38.095239999999997</c:v>
                </c:pt>
                <c:pt idx="164">
                  <c:v>52.380949999999999</c:v>
                </c:pt>
                <c:pt idx="165">
                  <c:v>57.142859999999999</c:v>
                </c:pt>
                <c:pt idx="166">
                  <c:v>61.904760000000003</c:v>
                </c:pt>
                <c:pt idx="167">
                  <c:v>61.904760000000003</c:v>
                </c:pt>
                <c:pt idx="168">
                  <c:v>61.904760000000003</c:v>
                </c:pt>
                <c:pt idx="169">
                  <c:v>61.904760000000003</c:v>
                </c:pt>
                <c:pt idx="170">
                  <c:v>52.380949999999999</c:v>
                </c:pt>
                <c:pt idx="171">
                  <c:v>57.142859999999999</c:v>
                </c:pt>
                <c:pt idx="172">
                  <c:v>47.619050000000001</c:v>
                </c:pt>
                <c:pt idx="173">
                  <c:v>52.380949999999999</c:v>
                </c:pt>
                <c:pt idx="174">
                  <c:v>57.142859999999999</c:v>
                </c:pt>
                <c:pt idx="175">
                  <c:v>57.142859999999999</c:v>
                </c:pt>
                <c:pt idx="176">
                  <c:v>66.666669999999996</c:v>
                </c:pt>
                <c:pt idx="177">
                  <c:v>71.428569999999993</c:v>
                </c:pt>
                <c:pt idx="178">
                  <c:v>80.952380000000005</c:v>
                </c:pt>
                <c:pt idx="179">
                  <c:v>76.190479999999994</c:v>
                </c:pt>
                <c:pt idx="180">
                  <c:v>66.666669999999996</c:v>
                </c:pt>
                <c:pt idx="181">
                  <c:v>71.428569999999993</c:v>
                </c:pt>
                <c:pt idx="182">
                  <c:v>71.428569999999993</c:v>
                </c:pt>
                <c:pt idx="183">
                  <c:v>76.190479999999994</c:v>
                </c:pt>
                <c:pt idx="184">
                  <c:v>76.190479999999994</c:v>
                </c:pt>
                <c:pt idx="185">
                  <c:v>71.428569999999993</c:v>
                </c:pt>
                <c:pt idx="186">
                  <c:v>76.190479999999994</c:v>
                </c:pt>
                <c:pt idx="187">
                  <c:v>71.428569999999993</c:v>
                </c:pt>
                <c:pt idx="188">
                  <c:v>71.428569999999993</c:v>
                </c:pt>
                <c:pt idx="189">
                  <c:v>80.952380000000005</c:v>
                </c:pt>
              </c:numCache>
            </c:numRef>
          </c:val>
          <c:extLst>
            <c:ext xmlns:c16="http://schemas.microsoft.com/office/drawing/2014/chart" uri="{C3380CC4-5D6E-409C-BE32-E72D297353CC}">
              <c16:uniqueId val="{00000002-E8A3-4C28-97FD-79061F15D2E8}"/>
            </c:ext>
          </c:extLst>
        </c:ser>
        <c:ser>
          <c:idx val="3"/>
          <c:order val="3"/>
          <c:tx>
            <c:strRef>
              <c:f>'1.6.D'!$Z$2</c:f>
              <c:strCache>
                <c:ptCount val="1"/>
                <c:pt idx="0">
                  <c:v>0-2 percent</c:v>
                </c:pt>
              </c:strCache>
            </c:strRef>
          </c:tx>
          <c:spPr>
            <a:solidFill>
              <a:srgbClr val="002345"/>
            </a:solidFill>
            <a:ln w="25400">
              <a:noFill/>
            </a:ln>
            <a:effectLst/>
          </c:spPr>
          <c:cat>
            <c:numRef>
              <c:f>'1.6.D'!$U$3:$U$192</c:f>
              <c:numCache>
                <c:formatCode>General</c:formatCode>
                <c:ptCount val="190"/>
                <c:pt idx="0">
                  <c:v>1970</c:v>
                </c:pt>
                <c:pt idx="36">
                  <c:v>1980</c:v>
                </c:pt>
                <c:pt idx="76">
                  <c:v>1990</c:v>
                </c:pt>
                <c:pt idx="116">
                  <c:v>2000</c:v>
                </c:pt>
                <c:pt idx="156">
                  <c:v>2010</c:v>
                </c:pt>
                <c:pt idx="189">
                  <c:v>2018</c:v>
                </c:pt>
              </c:numCache>
            </c:numRef>
          </c:cat>
          <c:val>
            <c:numRef>
              <c:f>'1.6.D'!$Z$3:$Z$192</c:f>
              <c:numCache>
                <c:formatCode>General</c:formatCode>
                <c:ptCount val="190"/>
                <c:pt idx="0">
                  <c:v>23.809519999999999</c:v>
                </c:pt>
                <c:pt idx="1">
                  <c:v>23.809519999999999</c:v>
                </c:pt>
                <c:pt idx="2">
                  <c:v>28.571429999999999</c:v>
                </c:pt>
                <c:pt idx="3">
                  <c:v>23.809519999999999</c:v>
                </c:pt>
                <c:pt idx="4">
                  <c:v>23.809519999999999</c:v>
                </c:pt>
                <c:pt idx="5">
                  <c:v>23.809519999999999</c:v>
                </c:pt>
                <c:pt idx="6">
                  <c:v>23.809519999999999</c:v>
                </c:pt>
                <c:pt idx="7">
                  <c:v>19.047619999999998</c:v>
                </c:pt>
                <c:pt idx="8">
                  <c:v>4.7619049999999996</c:v>
                </c:pt>
                <c:pt idx="9">
                  <c:v>0</c:v>
                </c:pt>
                <c:pt idx="10">
                  <c:v>4.7619049999999996</c:v>
                </c:pt>
                <c:pt idx="11">
                  <c:v>0</c:v>
                </c:pt>
                <c:pt idx="12">
                  <c:v>0</c:v>
                </c:pt>
                <c:pt idx="13">
                  <c:v>4.7619049999999996</c:v>
                </c:pt>
                <c:pt idx="14">
                  <c:v>0</c:v>
                </c:pt>
                <c:pt idx="15">
                  <c:v>0</c:v>
                </c:pt>
                <c:pt idx="16">
                  <c:v>0</c:v>
                </c:pt>
                <c:pt idx="17">
                  <c:v>0</c:v>
                </c:pt>
                <c:pt idx="18">
                  <c:v>9.523809</c:v>
                </c:pt>
                <c:pt idx="19">
                  <c:v>9.523809</c:v>
                </c:pt>
                <c:pt idx="20">
                  <c:v>4.7619049999999996</c:v>
                </c:pt>
                <c:pt idx="21">
                  <c:v>4.7619049999999996</c:v>
                </c:pt>
                <c:pt idx="22">
                  <c:v>4.7619049999999996</c:v>
                </c:pt>
                <c:pt idx="23">
                  <c:v>4.7619049999999996</c:v>
                </c:pt>
                <c:pt idx="24">
                  <c:v>0</c:v>
                </c:pt>
                <c:pt idx="25">
                  <c:v>0</c:v>
                </c:pt>
                <c:pt idx="26">
                  <c:v>0</c:v>
                </c:pt>
                <c:pt idx="27">
                  <c:v>0</c:v>
                </c:pt>
                <c:pt idx="28">
                  <c:v>0</c:v>
                </c:pt>
                <c:pt idx="29">
                  <c:v>0</c:v>
                </c:pt>
                <c:pt idx="30">
                  <c:v>4.7619049999999996</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4.7619049999999996</c:v>
                </c:pt>
                <c:pt idx="46">
                  <c:v>4.7619049999999996</c:v>
                </c:pt>
                <c:pt idx="47">
                  <c:v>4.7619049999999996</c:v>
                </c:pt>
                <c:pt idx="48">
                  <c:v>4.7619049999999996</c:v>
                </c:pt>
                <c:pt idx="49">
                  <c:v>4.7619049999999996</c:v>
                </c:pt>
                <c:pt idx="50">
                  <c:v>0</c:v>
                </c:pt>
                <c:pt idx="51">
                  <c:v>0</c:v>
                </c:pt>
                <c:pt idx="52">
                  <c:v>0</c:v>
                </c:pt>
                <c:pt idx="53">
                  <c:v>4.7619049999999996</c:v>
                </c:pt>
                <c:pt idx="54">
                  <c:v>9.523809</c:v>
                </c:pt>
                <c:pt idx="55">
                  <c:v>4.7619049999999996</c:v>
                </c:pt>
                <c:pt idx="56">
                  <c:v>9.523809</c:v>
                </c:pt>
                <c:pt idx="57">
                  <c:v>9.523809</c:v>
                </c:pt>
                <c:pt idx="58">
                  <c:v>9.523809</c:v>
                </c:pt>
                <c:pt idx="59">
                  <c:v>4.7619049999999996</c:v>
                </c:pt>
                <c:pt idx="60">
                  <c:v>4.7619049999999996</c:v>
                </c:pt>
                <c:pt idx="61">
                  <c:v>14.28571</c:v>
                </c:pt>
                <c:pt idx="62">
                  <c:v>14.28571</c:v>
                </c:pt>
                <c:pt idx="63">
                  <c:v>14.28571</c:v>
                </c:pt>
                <c:pt idx="64">
                  <c:v>14.28571</c:v>
                </c:pt>
                <c:pt idx="65">
                  <c:v>4.7619049999999996</c:v>
                </c:pt>
                <c:pt idx="66">
                  <c:v>4.7619049999999996</c:v>
                </c:pt>
                <c:pt idx="67">
                  <c:v>4.7619049999999996</c:v>
                </c:pt>
                <c:pt idx="68">
                  <c:v>4.7619049999999996</c:v>
                </c:pt>
                <c:pt idx="69">
                  <c:v>0</c:v>
                </c:pt>
                <c:pt idx="70">
                  <c:v>0</c:v>
                </c:pt>
                <c:pt idx="71">
                  <c:v>0</c:v>
                </c:pt>
                <c:pt idx="72">
                  <c:v>0</c:v>
                </c:pt>
                <c:pt idx="73">
                  <c:v>4.7619049999999996</c:v>
                </c:pt>
                <c:pt idx="74">
                  <c:v>4.7619049999999996</c:v>
                </c:pt>
                <c:pt idx="75">
                  <c:v>4.7619049999999996</c:v>
                </c:pt>
                <c:pt idx="76">
                  <c:v>4.7619049999999996</c:v>
                </c:pt>
                <c:pt idx="77">
                  <c:v>4.7619049999999996</c:v>
                </c:pt>
                <c:pt idx="78">
                  <c:v>4.7619049999999996</c:v>
                </c:pt>
                <c:pt idx="79">
                  <c:v>4.7619049999999996</c:v>
                </c:pt>
                <c:pt idx="80">
                  <c:v>4.7619049999999996</c:v>
                </c:pt>
                <c:pt idx="81">
                  <c:v>4.7619049999999996</c:v>
                </c:pt>
                <c:pt idx="82">
                  <c:v>0</c:v>
                </c:pt>
                <c:pt idx="83">
                  <c:v>9.523809</c:v>
                </c:pt>
                <c:pt idx="84">
                  <c:v>4.7619049999999996</c:v>
                </c:pt>
                <c:pt idx="85">
                  <c:v>0</c:v>
                </c:pt>
                <c:pt idx="86">
                  <c:v>0</c:v>
                </c:pt>
                <c:pt idx="87">
                  <c:v>0</c:v>
                </c:pt>
                <c:pt idx="88">
                  <c:v>0</c:v>
                </c:pt>
                <c:pt idx="89">
                  <c:v>4.7619049999999996</c:v>
                </c:pt>
                <c:pt idx="90">
                  <c:v>4.7619049999999996</c:v>
                </c:pt>
                <c:pt idx="91">
                  <c:v>4.7619049999999996</c:v>
                </c:pt>
                <c:pt idx="92">
                  <c:v>0</c:v>
                </c:pt>
                <c:pt idx="93">
                  <c:v>0</c:v>
                </c:pt>
                <c:pt idx="94">
                  <c:v>0</c:v>
                </c:pt>
                <c:pt idx="95">
                  <c:v>0</c:v>
                </c:pt>
                <c:pt idx="96">
                  <c:v>0</c:v>
                </c:pt>
                <c:pt idx="97">
                  <c:v>0</c:v>
                </c:pt>
                <c:pt idx="98">
                  <c:v>0</c:v>
                </c:pt>
                <c:pt idx="99">
                  <c:v>0</c:v>
                </c:pt>
                <c:pt idx="100">
                  <c:v>0</c:v>
                </c:pt>
                <c:pt idx="101">
                  <c:v>4.7619049999999996</c:v>
                </c:pt>
                <c:pt idx="102">
                  <c:v>0</c:v>
                </c:pt>
                <c:pt idx="103">
                  <c:v>0</c:v>
                </c:pt>
                <c:pt idx="104">
                  <c:v>0</c:v>
                </c:pt>
                <c:pt idx="105">
                  <c:v>0</c:v>
                </c:pt>
                <c:pt idx="106">
                  <c:v>0</c:v>
                </c:pt>
                <c:pt idx="107">
                  <c:v>4.7619049999999996</c:v>
                </c:pt>
                <c:pt idx="108">
                  <c:v>4.7619049999999996</c:v>
                </c:pt>
                <c:pt idx="109">
                  <c:v>0</c:v>
                </c:pt>
                <c:pt idx="110">
                  <c:v>0</c:v>
                </c:pt>
                <c:pt idx="111">
                  <c:v>0</c:v>
                </c:pt>
                <c:pt idx="112">
                  <c:v>4.7619049999999996</c:v>
                </c:pt>
                <c:pt idx="113">
                  <c:v>19.047619999999998</c:v>
                </c:pt>
                <c:pt idx="114">
                  <c:v>19.047619999999998</c:v>
                </c:pt>
                <c:pt idx="115">
                  <c:v>28.571429999999999</c:v>
                </c:pt>
                <c:pt idx="116">
                  <c:v>23.809519999999999</c:v>
                </c:pt>
                <c:pt idx="117">
                  <c:v>9.523809</c:v>
                </c:pt>
                <c:pt idx="118">
                  <c:v>0</c:v>
                </c:pt>
                <c:pt idx="119">
                  <c:v>4.7619049999999996</c:v>
                </c:pt>
                <c:pt idx="120">
                  <c:v>9.523809</c:v>
                </c:pt>
                <c:pt idx="121">
                  <c:v>9.523809</c:v>
                </c:pt>
                <c:pt idx="122">
                  <c:v>9.523809</c:v>
                </c:pt>
                <c:pt idx="123">
                  <c:v>9.523809</c:v>
                </c:pt>
                <c:pt idx="124">
                  <c:v>14.28571</c:v>
                </c:pt>
                <c:pt idx="125">
                  <c:v>9.523809</c:v>
                </c:pt>
                <c:pt idx="126">
                  <c:v>19.047619999999998</c:v>
                </c:pt>
                <c:pt idx="127">
                  <c:v>9.523809</c:v>
                </c:pt>
                <c:pt idx="128">
                  <c:v>4.7619049999999996</c:v>
                </c:pt>
                <c:pt idx="129">
                  <c:v>14.28571</c:v>
                </c:pt>
                <c:pt idx="130">
                  <c:v>9.523809</c:v>
                </c:pt>
                <c:pt idx="131">
                  <c:v>19.047619999999998</c:v>
                </c:pt>
                <c:pt idx="132">
                  <c:v>14.28571</c:v>
                </c:pt>
                <c:pt idx="133">
                  <c:v>14.28571</c:v>
                </c:pt>
                <c:pt idx="134">
                  <c:v>14.28571</c:v>
                </c:pt>
                <c:pt idx="135">
                  <c:v>9.523809</c:v>
                </c:pt>
                <c:pt idx="136">
                  <c:v>9.523809</c:v>
                </c:pt>
                <c:pt idx="137">
                  <c:v>9.523809</c:v>
                </c:pt>
                <c:pt idx="138">
                  <c:v>4.7619049999999996</c:v>
                </c:pt>
                <c:pt idx="139">
                  <c:v>0</c:v>
                </c:pt>
                <c:pt idx="140">
                  <c:v>0</c:v>
                </c:pt>
                <c:pt idx="141">
                  <c:v>0</c:v>
                </c:pt>
                <c:pt idx="142">
                  <c:v>0</c:v>
                </c:pt>
                <c:pt idx="143">
                  <c:v>4.7619049999999996</c:v>
                </c:pt>
                <c:pt idx="144">
                  <c:v>0</c:v>
                </c:pt>
                <c:pt idx="145">
                  <c:v>9.523809</c:v>
                </c:pt>
                <c:pt idx="146">
                  <c:v>9.523809</c:v>
                </c:pt>
                <c:pt idx="147">
                  <c:v>4.7619049999999996</c:v>
                </c:pt>
                <c:pt idx="148">
                  <c:v>0</c:v>
                </c:pt>
                <c:pt idx="149">
                  <c:v>0</c:v>
                </c:pt>
                <c:pt idx="150">
                  <c:v>0</c:v>
                </c:pt>
                <c:pt idx="151">
                  <c:v>0</c:v>
                </c:pt>
                <c:pt idx="152">
                  <c:v>4.7619049999999996</c:v>
                </c:pt>
                <c:pt idx="153">
                  <c:v>9.523809</c:v>
                </c:pt>
                <c:pt idx="154">
                  <c:v>42.857140000000001</c:v>
                </c:pt>
                <c:pt idx="155">
                  <c:v>33.333329999999997</c:v>
                </c:pt>
                <c:pt idx="156">
                  <c:v>19.047619999999998</c:v>
                </c:pt>
                <c:pt idx="157">
                  <c:v>19.047619999999998</c:v>
                </c:pt>
                <c:pt idx="158">
                  <c:v>9.523809</c:v>
                </c:pt>
                <c:pt idx="159">
                  <c:v>0</c:v>
                </c:pt>
                <c:pt idx="160">
                  <c:v>0</c:v>
                </c:pt>
                <c:pt idx="161">
                  <c:v>0</c:v>
                </c:pt>
                <c:pt idx="162">
                  <c:v>0</c:v>
                </c:pt>
                <c:pt idx="163">
                  <c:v>0</c:v>
                </c:pt>
                <c:pt idx="164">
                  <c:v>4.7619049999999996</c:v>
                </c:pt>
                <c:pt idx="165">
                  <c:v>9.523809</c:v>
                </c:pt>
                <c:pt idx="166">
                  <c:v>9.523809</c:v>
                </c:pt>
                <c:pt idx="167">
                  <c:v>4.7619049999999996</c:v>
                </c:pt>
                <c:pt idx="168">
                  <c:v>14.28571</c:v>
                </c:pt>
                <c:pt idx="169">
                  <c:v>14.28571</c:v>
                </c:pt>
                <c:pt idx="170">
                  <c:v>9.523809</c:v>
                </c:pt>
                <c:pt idx="171">
                  <c:v>19.047619999999998</c:v>
                </c:pt>
                <c:pt idx="172">
                  <c:v>9.523809</c:v>
                </c:pt>
                <c:pt idx="173">
                  <c:v>9.523809</c:v>
                </c:pt>
                <c:pt idx="174">
                  <c:v>9.523809</c:v>
                </c:pt>
                <c:pt idx="175">
                  <c:v>19.047619999999998</c:v>
                </c:pt>
                <c:pt idx="176">
                  <c:v>19.047619999999998</c:v>
                </c:pt>
                <c:pt idx="177">
                  <c:v>23.809519999999999</c:v>
                </c:pt>
                <c:pt idx="178">
                  <c:v>23.809519999999999</c:v>
                </c:pt>
                <c:pt idx="179">
                  <c:v>23.809519999999999</c:v>
                </c:pt>
                <c:pt idx="180">
                  <c:v>23.809519999999999</c:v>
                </c:pt>
                <c:pt idx="181">
                  <c:v>28.571429999999999</c:v>
                </c:pt>
                <c:pt idx="182">
                  <c:v>28.571429999999999</c:v>
                </c:pt>
                <c:pt idx="183">
                  <c:v>23.809519999999999</c:v>
                </c:pt>
                <c:pt idx="184">
                  <c:v>23.809519999999999</c:v>
                </c:pt>
                <c:pt idx="185">
                  <c:v>28.571429999999999</c:v>
                </c:pt>
                <c:pt idx="186">
                  <c:v>28.571429999999999</c:v>
                </c:pt>
                <c:pt idx="187">
                  <c:v>19.047619999999998</c:v>
                </c:pt>
                <c:pt idx="188">
                  <c:v>23.809519999999999</c:v>
                </c:pt>
                <c:pt idx="189">
                  <c:v>19.047619999999998</c:v>
                </c:pt>
              </c:numCache>
            </c:numRef>
          </c:val>
          <c:extLst>
            <c:ext xmlns:c16="http://schemas.microsoft.com/office/drawing/2014/chart" uri="{C3380CC4-5D6E-409C-BE32-E72D297353CC}">
              <c16:uniqueId val="{00000003-E8A3-4C28-97FD-79061F15D2E8}"/>
            </c:ext>
          </c:extLst>
        </c:ser>
        <c:ser>
          <c:idx val="4"/>
          <c:order val="4"/>
          <c:tx>
            <c:strRef>
              <c:f>'1.6.D'!$AA$2</c:f>
              <c:strCache>
                <c:ptCount val="1"/>
                <c:pt idx="0">
                  <c:v>&lt;0 percent</c:v>
                </c:pt>
              </c:strCache>
            </c:strRef>
          </c:tx>
          <c:spPr>
            <a:solidFill>
              <a:schemeClr val="accent5"/>
            </a:solidFill>
            <a:ln w="25400">
              <a:noFill/>
            </a:ln>
            <a:effectLst/>
          </c:spPr>
          <c:cat>
            <c:numRef>
              <c:f>'1.6.D'!$U$3:$U$192</c:f>
              <c:numCache>
                <c:formatCode>General</c:formatCode>
                <c:ptCount val="190"/>
                <c:pt idx="0">
                  <c:v>1970</c:v>
                </c:pt>
                <c:pt idx="36">
                  <c:v>1980</c:v>
                </c:pt>
                <c:pt idx="76">
                  <c:v>1990</c:v>
                </c:pt>
                <c:pt idx="116">
                  <c:v>2000</c:v>
                </c:pt>
                <c:pt idx="156">
                  <c:v>2010</c:v>
                </c:pt>
                <c:pt idx="189">
                  <c:v>2018</c:v>
                </c:pt>
              </c:numCache>
            </c:numRef>
          </c:cat>
          <c:val>
            <c:numRef>
              <c:f>'1.6.D'!$AA$3:$AA$192</c:f>
              <c:numCache>
                <c:formatCode>General</c:formatCode>
                <c:ptCount val="190"/>
                <c:pt idx="0">
                  <c:v>14.28571</c:v>
                </c:pt>
                <c:pt idx="1">
                  <c:v>14.28571</c:v>
                </c:pt>
                <c:pt idx="2">
                  <c:v>14.28571</c:v>
                </c:pt>
                <c:pt idx="3">
                  <c:v>9.523809</c:v>
                </c:pt>
                <c:pt idx="4">
                  <c:v>14.28571</c:v>
                </c:pt>
                <c:pt idx="5">
                  <c:v>4.7619049999999996</c:v>
                </c:pt>
                <c:pt idx="6">
                  <c:v>9.523809</c:v>
                </c:pt>
                <c:pt idx="7">
                  <c:v>0</c:v>
                </c:pt>
                <c:pt idx="8">
                  <c:v>4.7619049999999996</c:v>
                </c:pt>
                <c:pt idx="9">
                  <c:v>0</c:v>
                </c:pt>
                <c:pt idx="10">
                  <c:v>0</c:v>
                </c:pt>
                <c:pt idx="11">
                  <c:v>0</c:v>
                </c:pt>
                <c:pt idx="12">
                  <c:v>0</c:v>
                </c:pt>
                <c:pt idx="13">
                  <c:v>0</c:v>
                </c:pt>
                <c:pt idx="14">
                  <c:v>0</c:v>
                </c:pt>
                <c:pt idx="15">
                  <c:v>0</c:v>
                </c:pt>
                <c:pt idx="16">
                  <c:v>0</c:v>
                </c:pt>
                <c:pt idx="17">
                  <c:v>0</c:v>
                </c:pt>
                <c:pt idx="18">
                  <c:v>4.7619049999999996</c:v>
                </c:pt>
                <c:pt idx="19">
                  <c:v>4.7619049999999996</c:v>
                </c:pt>
                <c:pt idx="20">
                  <c:v>4.7619049999999996</c:v>
                </c:pt>
                <c:pt idx="21">
                  <c:v>4.7619049999999996</c:v>
                </c:pt>
                <c:pt idx="22">
                  <c:v>4.7619049999999996</c:v>
                </c:pt>
                <c:pt idx="23">
                  <c:v>4.7619049999999996</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4.7619049999999996</c:v>
                </c:pt>
                <c:pt idx="47">
                  <c:v>4.7619049999999996</c:v>
                </c:pt>
                <c:pt idx="48">
                  <c:v>4.7619049999999996</c:v>
                </c:pt>
                <c:pt idx="49">
                  <c:v>0</c:v>
                </c:pt>
                <c:pt idx="50">
                  <c:v>0</c:v>
                </c:pt>
                <c:pt idx="51">
                  <c:v>0</c:v>
                </c:pt>
                <c:pt idx="52">
                  <c:v>0</c:v>
                </c:pt>
                <c:pt idx="53">
                  <c:v>0</c:v>
                </c:pt>
                <c:pt idx="54">
                  <c:v>9.523809</c:v>
                </c:pt>
                <c:pt idx="55">
                  <c:v>4.7619049999999996</c:v>
                </c:pt>
                <c:pt idx="56">
                  <c:v>0</c:v>
                </c:pt>
                <c:pt idx="57">
                  <c:v>4.7619049999999996</c:v>
                </c:pt>
                <c:pt idx="58">
                  <c:v>4.7619049999999996</c:v>
                </c:pt>
                <c:pt idx="59">
                  <c:v>4.7619049999999996</c:v>
                </c:pt>
                <c:pt idx="60">
                  <c:v>4.7619049999999996</c:v>
                </c:pt>
                <c:pt idx="61">
                  <c:v>0</c:v>
                </c:pt>
                <c:pt idx="62">
                  <c:v>4.7619049999999996</c:v>
                </c:pt>
                <c:pt idx="63">
                  <c:v>9.523809</c:v>
                </c:pt>
                <c:pt idx="64">
                  <c:v>4.7619049999999996</c:v>
                </c:pt>
                <c:pt idx="65">
                  <c:v>0</c:v>
                </c:pt>
                <c:pt idx="66">
                  <c:v>4.7619049999999996</c:v>
                </c:pt>
                <c:pt idx="67">
                  <c:v>0</c:v>
                </c:pt>
                <c:pt idx="68">
                  <c:v>0</c:v>
                </c:pt>
                <c:pt idx="69">
                  <c:v>0</c:v>
                </c:pt>
                <c:pt idx="70">
                  <c:v>0</c:v>
                </c:pt>
                <c:pt idx="71">
                  <c:v>0</c:v>
                </c:pt>
                <c:pt idx="72">
                  <c:v>0</c:v>
                </c:pt>
                <c:pt idx="73">
                  <c:v>0</c:v>
                </c:pt>
                <c:pt idx="74">
                  <c:v>0</c:v>
                </c:pt>
                <c:pt idx="75">
                  <c:v>0</c:v>
                </c:pt>
                <c:pt idx="76">
                  <c:v>4.7619049999999996</c:v>
                </c:pt>
                <c:pt idx="77">
                  <c:v>4.7619049999999996</c:v>
                </c:pt>
                <c:pt idx="78">
                  <c:v>4.7619049999999996</c:v>
                </c:pt>
                <c:pt idx="79">
                  <c:v>4.7619049999999996</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14.28571</c:v>
                </c:pt>
                <c:pt idx="114">
                  <c:v>4.7619049999999996</c:v>
                </c:pt>
                <c:pt idx="115">
                  <c:v>0</c:v>
                </c:pt>
                <c:pt idx="116">
                  <c:v>9.523809</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4.7619049999999996</c:v>
                </c:pt>
                <c:pt idx="153">
                  <c:v>4.7619049999999996</c:v>
                </c:pt>
                <c:pt idx="154">
                  <c:v>23.809519999999999</c:v>
                </c:pt>
                <c:pt idx="155">
                  <c:v>19.047619999999998</c:v>
                </c:pt>
                <c:pt idx="156">
                  <c:v>9.523809</c:v>
                </c:pt>
                <c:pt idx="157">
                  <c:v>0</c:v>
                </c:pt>
                <c:pt idx="158">
                  <c:v>0</c:v>
                </c:pt>
                <c:pt idx="159">
                  <c:v>0</c:v>
                </c:pt>
                <c:pt idx="160">
                  <c:v>0</c:v>
                </c:pt>
                <c:pt idx="161">
                  <c:v>0</c:v>
                </c:pt>
                <c:pt idx="162">
                  <c:v>0</c:v>
                </c:pt>
                <c:pt idx="163">
                  <c:v>0</c:v>
                </c:pt>
                <c:pt idx="164">
                  <c:v>0</c:v>
                </c:pt>
                <c:pt idx="165">
                  <c:v>4.7619049999999996</c:v>
                </c:pt>
                <c:pt idx="166">
                  <c:v>0</c:v>
                </c:pt>
                <c:pt idx="167">
                  <c:v>0</c:v>
                </c:pt>
                <c:pt idx="168">
                  <c:v>0</c:v>
                </c:pt>
                <c:pt idx="169">
                  <c:v>0</c:v>
                </c:pt>
                <c:pt idx="170">
                  <c:v>0</c:v>
                </c:pt>
                <c:pt idx="171">
                  <c:v>0</c:v>
                </c:pt>
                <c:pt idx="172">
                  <c:v>4.7619049999999996</c:v>
                </c:pt>
                <c:pt idx="173">
                  <c:v>0</c:v>
                </c:pt>
                <c:pt idx="174">
                  <c:v>0</c:v>
                </c:pt>
                <c:pt idx="175">
                  <c:v>0</c:v>
                </c:pt>
                <c:pt idx="176">
                  <c:v>9.523809</c:v>
                </c:pt>
                <c:pt idx="177">
                  <c:v>9.523809</c:v>
                </c:pt>
                <c:pt idx="178">
                  <c:v>9.523809</c:v>
                </c:pt>
                <c:pt idx="179">
                  <c:v>4.7619049999999996</c:v>
                </c:pt>
                <c:pt idx="180">
                  <c:v>4.7619049999999996</c:v>
                </c:pt>
                <c:pt idx="181">
                  <c:v>0</c:v>
                </c:pt>
                <c:pt idx="182">
                  <c:v>0</c:v>
                </c:pt>
                <c:pt idx="183">
                  <c:v>4.7619049999999996</c:v>
                </c:pt>
                <c:pt idx="184">
                  <c:v>0</c:v>
                </c:pt>
                <c:pt idx="185">
                  <c:v>4.7619049999999996</c:v>
                </c:pt>
                <c:pt idx="186">
                  <c:v>0</c:v>
                </c:pt>
                <c:pt idx="187">
                  <c:v>4.7619049999999996</c:v>
                </c:pt>
                <c:pt idx="188">
                  <c:v>4.7619049999999996</c:v>
                </c:pt>
                <c:pt idx="189">
                  <c:v>9.523809</c:v>
                </c:pt>
              </c:numCache>
            </c:numRef>
          </c:val>
          <c:extLst>
            <c:ext xmlns:c16="http://schemas.microsoft.com/office/drawing/2014/chart" uri="{C3380CC4-5D6E-409C-BE32-E72D297353CC}">
              <c16:uniqueId val="{00000004-E8A3-4C28-97FD-79061F15D2E8}"/>
            </c:ext>
          </c:extLst>
        </c:ser>
        <c:dLbls>
          <c:showLegendKey val="0"/>
          <c:showVal val="0"/>
          <c:showCatName val="0"/>
          <c:showSerName val="0"/>
          <c:showPercent val="0"/>
          <c:showBubbleSize val="0"/>
        </c:dLbls>
        <c:axId val="1107219327"/>
        <c:axId val="1065779839"/>
      </c:areaChart>
      <c:catAx>
        <c:axId val="110721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5779839"/>
        <c:crosses val="autoZero"/>
        <c:auto val="1"/>
        <c:lblAlgn val="ctr"/>
        <c:lblOffset val="100"/>
        <c:noMultiLvlLbl val="0"/>
      </c:catAx>
      <c:valAx>
        <c:axId val="1065779839"/>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07219327"/>
        <c:crosses val="autoZero"/>
        <c:crossBetween val="midCat"/>
      </c:valAx>
      <c:spPr>
        <a:noFill/>
        <a:ln>
          <a:noFill/>
        </a:ln>
        <a:effectLst/>
      </c:spPr>
    </c:plotArea>
    <c:legend>
      <c:legendPos val="b"/>
      <c:layout>
        <c:manualLayout>
          <c:xMode val="edge"/>
          <c:yMode val="edge"/>
          <c:x val="0.10302666593759113"/>
          <c:y val="0.11451412323459567"/>
          <c:w val="0.86002797827354927"/>
          <c:h val="0.15135889263842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312099008457272E-2"/>
          <c:y val="0.13941944756905386"/>
          <c:w val="0.87891012321376494"/>
          <c:h val="0.6601968503937008"/>
        </c:manualLayout>
      </c:layout>
      <c:areaChart>
        <c:grouping val="stacked"/>
        <c:varyColors val="0"/>
        <c:ser>
          <c:idx val="1"/>
          <c:order val="0"/>
          <c:tx>
            <c:strRef>
              <c:f>'1.6.E'!$W$2</c:f>
              <c:strCache>
                <c:ptCount val="1"/>
                <c:pt idx="0">
                  <c:v>Within</c:v>
                </c:pt>
              </c:strCache>
            </c:strRef>
          </c:tx>
          <c:spPr>
            <a:solidFill>
              <a:srgbClr val="002345"/>
            </a:solidFill>
            <a:ln>
              <a:noFill/>
            </a:ln>
            <a:effectLst/>
          </c:spPr>
          <c:cat>
            <c:numRef>
              <c:f>'1.6.E'!$Y$3:$Y$30</c:f>
              <c:numCache>
                <c:formatCode>General</c:formatCode>
                <c:ptCount val="28"/>
                <c:pt idx="0">
                  <c:v>1990</c:v>
                </c:pt>
                <c:pt idx="3">
                  <c:v>1993</c:v>
                </c:pt>
                <c:pt idx="6">
                  <c:v>1996</c:v>
                </c:pt>
                <c:pt idx="9">
                  <c:v>1999</c:v>
                </c:pt>
                <c:pt idx="12">
                  <c:v>2002</c:v>
                </c:pt>
                <c:pt idx="15">
                  <c:v>2005</c:v>
                </c:pt>
                <c:pt idx="18">
                  <c:v>2008</c:v>
                </c:pt>
                <c:pt idx="21">
                  <c:v>2011</c:v>
                </c:pt>
                <c:pt idx="24">
                  <c:v>2014</c:v>
                </c:pt>
                <c:pt idx="27">
                  <c:v>2017</c:v>
                </c:pt>
              </c:numCache>
            </c:numRef>
          </c:cat>
          <c:val>
            <c:numRef>
              <c:f>'1.6.E'!$W$3:$W$30</c:f>
              <c:numCache>
                <c:formatCode>General</c:formatCode>
                <c:ptCount val="28"/>
                <c:pt idx="0">
                  <c:v>0</c:v>
                </c:pt>
                <c:pt idx="1">
                  <c:v>1</c:v>
                </c:pt>
                <c:pt idx="2">
                  <c:v>2</c:v>
                </c:pt>
                <c:pt idx="3">
                  <c:v>4</c:v>
                </c:pt>
                <c:pt idx="4">
                  <c:v>4</c:v>
                </c:pt>
                <c:pt idx="5">
                  <c:v>3</c:v>
                </c:pt>
                <c:pt idx="6">
                  <c:v>3</c:v>
                </c:pt>
                <c:pt idx="7">
                  <c:v>5</c:v>
                </c:pt>
                <c:pt idx="8">
                  <c:v>3</c:v>
                </c:pt>
                <c:pt idx="9">
                  <c:v>6</c:v>
                </c:pt>
                <c:pt idx="10">
                  <c:v>4</c:v>
                </c:pt>
                <c:pt idx="11">
                  <c:v>5</c:v>
                </c:pt>
                <c:pt idx="12">
                  <c:v>6</c:v>
                </c:pt>
                <c:pt idx="13">
                  <c:v>7</c:v>
                </c:pt>
                <c:pt idx="14">
                  <c:v>6</c:v>
                </c:pt>
                <c:pt idx="15">
                  <c:v>7</c:v>
                </c:pt>
                <c:pt idx="16">
                  <c:v>7</c:v>
                </c:pt>
                <c:pt idx="17">
                  <c:v>7</c:v>
                </c:pt>
                <c:pt idx="18">
                  <c:v>1</c:v>
                </c:pt>
                <c:pt idx="19">
                  <c:v>4</c:v>
                </c:pt>
                <c:pt idx="20">
                  <c:v>8</c:v>
                </c:pt>
                <c:pt idx="21">
                  <c:v>5</c:v>
                </c:pt>
                <c:pt idx="22">
                  <c:v>4</c:v>
                </c:pt>
                <c:pt idx="23">
                  <c:v>7</c:v>
                </c:pt>
                <c:pt idx="24">
                  <c:v>6</c:v>
                </c:pt>
                <c:pt idx="25">
                  <c:v>3</c:v>
                </c:pt>
                <c:pt idx="26">
                  <c:v>2</c:v>
                </c:pt>
                <c:pt idx="27">
                  <c:v>8</c:v>
                </c:pt>
              </c:numCache>
            </c:numRef>
          </c:val>
          <c:extLst>
            <c:ext xmlns:c16="http://schemas.microsoft.com/office/drawing/2014/chart" uri="{C3380CC4-5D6E-409C-BE32-E72D297353CC}">
              <c16:uniqueId val="{00000000-39C0-40E4-9ECA-E5A3A9B24C06}"/>
            </c:ext>
          </c:extLst>
        </c:ser>
        <c:ser>
          <c:idx val="0"/>
          <c:order val="1"/>
          <c:tx>
            <c:strRef>
              <c:f>'1.6.E'!$V$2</c:f>
              <c:strCache>
                <c:ptCount val="1"/>
                <c:pt idx="0">
                  <c:v>Below</c:v>
                </c:pt>
              </c:strCache>
            </c:strRef>
          </c:tx>
          <c:spPr>
            <a:solidFill>
              <a:srgbClr val="EB2D1C"/>
            </a:solidFill>
            <a:ln>
              <a:noFill/>
            </a:ln>
            <a:effectLst/>
          </c:spPr>
          <c:cat>
            <c:numRef>
              <c:f>'1.6.E'!$Y$3:$Y$30</c:f>
              <c:numCache>
                <c:formatCode>General</c:formatCode>
                <c:ptCount val="28"/>
                <c:pt idx="0">
                  <c:v>1990</c:v>
                </c:pt>
                <c:pt idx="3">
                  <c:v>1993</c:v>
                </c:pt>
                <c:pt idx="6">
                  <c:v>1996</c:v>
                </c:pt>
                <c:pt idx="9">
                  <c:v>1999</c:v>
                </c:pt>
                <c:pt idx="12">
                  <c:v>2002</c:v>
                </c:pt>
                <c:pt idx="15">
                  <c:v>2005</c:v>
                </c:pt>
                <c:pt idx="18">
                  <c:v>2008</c:v>
                </c:pt>
                <c:pt idx="21">
                  <c:v>2011</c:v>
                </c:pt>
                <c:pt idx="24">
                  <c:v>2014</c:v>
                </c:pt>
                <c:pt idx="27">
                  <c:v>2017</c:v>
                </c:pt>
              </c:numCache>
            </c:numRef>
          </c:cat>
          <c:val>
            <c:numRef>
              <c:f>'1.6.E'!$V$3:$V$30</c:f>
              <c:numCache>
                <c:formatCode>General</c:formatCode>
                <c:ptCount val="28"/>
                <c:pt idx="0">
                  <c:v>0</c:v>
                </c:pt>
                <c:pt idx="1">
                  <c:v>0</c:v>
                </c:pt>
                <c:pt idx="2">
                  <c:v>0</c:v>
                </c:pt>
                <c:pt idx="3">
                  <c:v>0</c:v>
                </c:pt>
                <c:pt idx="4">
                  <c:v>2</c:v>
                </c:pt>
                <c:pt idx="5">
                  <c:v>1</c:v>
                </c:pt>
                <c:pt idx="6">
                  <c:v>2</c:v>
                </c:pt>
                <c:pt idx="7">
                  <c:v>3</c:v>
                </c:pt>
                <c:pt idx="8">
                  <c:v>6</c:v>
                </c:pt>
                <c:pt idx="9">
                  <c:v>3</c:v>
                </c:pt>
                <c:pt idx="10">
                  <c:v>2</c:v>
                </c:pt>
                <c:pt idx="11">
                  <c:v>1</c:v>
                </c:pt>
                <c:pt idx="12">
                  <c:v>2</c:v>
                </c:pt>
                <c:pt idx="13">
                  <c:v>2</c:v>
                </c:pt>
                <c:pt idx="14">
                  <c:v>3</c:v>
                </c:pt>
                <c:pt idx="15">
                  <c:v>2</c:v>
                </c:pt>
                <c:pt idx="16">
                  <c:v>1</c:v>
                </c:pt>
                <c:pt idx="17">
                  <c:v>2</c:v>
                </c:pt>
                <c:pt idx="18">
                  <c:v>0</c:v>
                </c:pt>
                <c:pt idx="19">
                  <c:v>4</c:v>
                </c:pt>
                <c:pt idx="20">
                  <c:v>0</c:v>
                </c:pt>
                <c:pt idx="21">
                  <c:v>1</c:v>
                </c:pt>
                <c:pt idx="22">
                  <c:v>5</c:v>
                </c:pt>
                <c:pt idx="23">
                  <c:v>4</c:v>
                </c:pt>
                <c:pt idx="24">
                  <c:v>5</c:v>
                </c:pt>
                <c:pt idx="25">
                  <c:v>8</c:v>
                </c:pt>
                <c:pt idx="26">
                  <c:v>8</c:v>
                </c:pt>
                <c:pt idx="27">
                  <c:v>3</c:v>
                </c:pt>
              </c:numCache>
            </c:numRef>
          </c:val>
          <c:extLst>
            <c:ext xmlns:c16="http://schemas.microsoft.com/office/drawing/2014/chart" uri="{C3380CC4-5D6E-409C-BE32-E72D297353CC}">
              <c16:uniqueId val="{00000001-39C0-40E4-9ECA-E5A3A9B24C06}"/>
            </c:ext>
          </c:extLst>
        </c:ser>
        <c:ser>
          <c:idx val="2"/>
          <c:order val="2"/>
          <c:tx>
            <c:strRef>
              <c:f>'1.6.E'!$X$2</c:f>
              <c:strCache>
                <c:ptCount val="1"/>
                <c:pt idx="0">
                  <c:v>Above</c:v>
                </c:pt>
              </c:strCache>
            </c:strRef>
          </c:tx>
          <c:spPr>
            <a:solidFill>
              <a:srgbClr val="F78D28"/>
            </a:solidFill>
            <a:ln>
              <a:noFill/>
            </a:ln>
            <a:effectLst/>
          </c:spPr>
          <c:cat>
            <c:numRef>
              <c:f>'1.6.E'!$Y$3:$Y$30</c:f>
              <c:numCache>
                <c:formatCode>General</c:formatCode>
                <c:ptCount val="28"/>
                <c:pt idx="0">
                  <c:v>1990</c:v>
                </c:pt>
                <c:pt idx="3">
                  <c:v>1993</c:v>
                </c:pt>
                <c:pt idx="6">
                  <c:v>1996</c:v>
                </c:pt>
                <c:pt idx="9">
                  <c:v>1999</c:v>
                </c:pt>
                <c:pt idx="12">
                  <c:v>2002</c:v>
                </c:pt>
                <c:pt idx="15">
                  <c:v>2005</c:v>
                </c:pt>
                <c:pt idx="18">
                  <c:v>2008</c:v>
                </c:pt>
                <c:pt idx="21">
                  <c:v>2011</c:v>
                </c:pt>
                <c:pt idx="24">
                  <c:v>2014</c:v>
                </c:pt>
                <c:pt idx="27">
                  <c:v>2017</c:v>
                </c:pt>
              </c:numCache>
            </c:numRef>
          </c:cat>
          <c:val>
            <c:numRef>
              <c:f>'1.6.E'!$X$3:$X$30</c:f>
              <c:numCache>
                <c:formatCode>General</c:formatCode>
                <c:ptCount val="28"/>
                <c:pt idx="0">
                  <c:v>1</c:v>
                </c:pt>
                <c:pt idx="1">
                  <c:v>1</c:v>
                </c:pt>
                <c:pt idx="2">
                  <c:v>1</c:v>
                </c:pt>
                <c:pt idx="3">
                  <c:v>2</c:v>
                </c:pt>
                <c:pt idx="4">
                  <c:v>1</c:v>
                </c:pt>
                <c:pt idx="5">
                  <c:v>3</c:v>
                </c:pt>
                <c:pt idx="6">
                  <c:v>2</c:v>
                </c:pt>
                <c:pt idx="7">
                  <c:v>1</c:v>
                </c:pt>
                <c:pt idx="8">
                  <c:v>1</c:v>
                </c:pt>
                <c:pt idx="9">
                  <c:v>1</c:v>
                </c:pt>
                <c:pt idx="10">
                  <c:v>2</c:v>
                </c:pt>
                <c:pt idx="11">
                  <c:v>4</c:v>
                </c:pt>
                <c:pt idx="12">
                  <c:v>2</c:v>
                </c:pt>
                <c:pt idx="13">
                  <c:v>1</c:v>
                </c:pt>
                <c:pt idx="14">
                  <c:v>1</c:v>
                </c:pt>
                <c:pt idx="15">
                  <c:v>1</c:v>
                </c:pt>
                <c:pt idx="16">
                  <c:v>2</c:v>
                </c:pt>
                <c:pt idx="17">
                  <c:v>1</c:v>
                </c:pt>
                <c:pt idx="18">
                  <c:v>9</c:v>
                </c:pt>
                <c:pt idx="19">
                  <c:v>2</c:v>
                </c:pt>
                <c:pt idx="20">
                  <c:v>2</c:v>
                </c:pt>
                <c:pt idx="21">
                  <c:v>4</c:v>
                </c:pt>
                <c:pt idx="22">
                  <c:v>2</c:v>
                </c:pt>
                <c:pt idx="23">
                  <c:v>0</c:v>
                </c:pt>
                <c:pt idx="24">
                  <c:v>0</c:v>
                </c:pt>
                <c:pt idx="25">
                  <c:v>0</c:v>
                </c:pt>
                <c:pt idx="26">
                  <c:v>1</c:v>
                </c:pt>
                <c:pt idx="27">
                  <c:v>0</c:v>
                </c:pt>
              </c:numCache>
            </c:numRef>
          </c:val>
          <c:extLst>
            <c:ext xmlns:c16="http://schemas.microsoft.com/office/drawing/2014/chart" uri="{C3380CC4-5D6E-409C-BE32-E72D297353CC}">
              <c16:uniqueId val="{00000002-39C0-40E4-9ECA-E5A3A9B24C06}"/>
            </c:ext>
          </c:extLst>
        </c:ser>
        <c:dLbls>
          <c:showLegendKey val="0"/>
          <c:showVal val="0"/>
          <c:showCatName val="0"/>
          <c:showSerName val="0"/>
          <c:showPercent val="0"/>
          <c:showBubbleSize val="0"/>
        </c:dLbls>
        <c:axId val="1354590416"/>
        <c:axId val="1355802848"/>
      </c:areaChart>
      <c:catAx>
        <c:axId val="135459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55802848"/>
        <c:crosses val="autoZero"/>
        <c:auto val="1"/>
        <c:lblAlgn val="ctr"/>
        <c:lblOffset val="100"/>
        <c:tickLblSkip val="3"/>
        <c:noMultiLvlLbl val="0"/>
      </c:catAx>
      <c:valAx>
        <c:axId val="13558028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54590416"/>
        <c:crosses val="autoZero"/>
        <c:crossBetween val="midCat"/>
        <c:majorUnit val="4"/>
      </c:valAx>
      <c:spPr>
        <a:noFill/>
        <a:ln>
          <a:noFill/>
        </a:ln>
        <a:effectLst/>
      </c:spPr>
    </c:plotArea>
    <c:legend>
      <c:legendPos val="t"/>
      <c:layout>
        <c:manualLayout>
          <c:xMode val="edge"/>
          <c:yMode val="edge"/>
          <c:x val="0.43267762102653834"/>
          <c:y val="1.1904761904761904E-2"/>
          <c:w val="0.56732239720034994"/>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25061971420237E-2"/>
          <c:y val="0.13941944756905386"/>
          <c:w val="0.88585456765820936"/>
          <c:h val="0.66416510436195475"/>
        </c:manualLayout>
      </c:layout>
      <c:areaChart>
        <c:grouping val="stacked"/>
        <c:varyColors val="0"/>
        <c:ser>
          <c:idx val="1"/>
          <c:order val="0"/>
          <c:tx>
            <c:strRef>
              <c:f>'1.6.F'!$X$2</c:f>
              <c:strCache>
                <c:ptCount val="1"/>
                <c:pt idx="0">
                  <c:v>Within</c:v>
                </c:pt>
              </c:strCache>
            </c:strRef>
          </c:tx>
          <c:spPr>
            <a:solidFill>
              <a:srgbClr val="002345"/>
            </a:solidFill>
            <a:ln w="25400">
              <a:noFill/>
            </a:ln>
            <a:effectLst/>
          </c:spPr>
          <c:cat>
            <c:numRef>
              <c:f>'1.6.F'!$V$3:$V$21</c:f>
              <c:numCache>
                <c:formatCode>General</c:formatCode>
                <c:ptCount val="19"/>
                <c:pt idx="0">
                  <c:v>1999</c:v>
                </c:pt>
                <c:pt idx="3">
                  <c:v>2002</c:v>
                </c:pt>
                <c:pt idx="6">
                  <c:v>2005</c:v>
                </c:pt>
                <c:pt idx="9">
                  <c:v>2008</c:v>
                </c:pt>
                <c:pt idx="12">
                  <c:v>2011</c:v>
                </c:pt>
                <c:pt idx="15">
                  <c:v>2014</c:v>
                </c:pt>
                <c:pt idx="18">
                  <c:v>2017</c:v>
                </c:pt>
              </c:numCache>
            </c:numRef>
          </c:cat>
          <c:val>
            <c:numRef>
              <c:f>'1.6.F'!$X$3:$X$21</c:f>
              <c:numCache>
                <c:formatCode>General</c:formatCode>
                <c:ptCount val="19"/>
                <c:pt idx="0">
                  <c:v>2</c:v>
                </c:pt>
                <c:pt idx="1">
                  <c:v>3</c:v>
                </c:pt>
                <c:pt idx="2">
                  <c:v>5</c:v>
                </c:pt>
                <c:pt idx="3">
                  <c:v>4</c:v>
                </c:pt>
                <c:pt idx="4">
                  <c:v>3</c:v>
                </c:pt>
                <c:pt idx="5">
                  <c:v>4</c:v>
                </c:pt>
                <c:pt idx="6">
                  <c:v>8</c:v>
                </c:pt>
                <c:pt idx="7">
                  <c:v>8</c:v>
                </c:pt>
                <c:pt idx="8">
                  <c:v>7</c:v>
                </c:pt>
                <c:pt idx="9">
                  <c:v>1</c:v>
                </c:pt>
                <c:pt idx="10">
                  <c:v>8</c:v>
                </c:pt>
                <c:pt idx="11">
                  <c:v>8</c:v>
                </c:pt>
                <c:pt idx="12">
                  <c:v>10</c:v>
                </c:pt>
                <c:pt idx="13">
                  <c:v>10</c:v>
                </c:pt>
                <c:pt idx="14">
                  <c:v>8</c:v>
                </c:pt>
                <c:pt idx="15">
                  <c:v>8</c:v>
                </c:pt>
                <c:pt idx="16">
                  <c:v>4</c:v>
                </c:pt>
                <c:pt idx="17">
                  <c:v>6</c:v>
                </c:pt>
                <c:pt idx="18">
                  <c:v>13</c:v>
                </c:pt>
              </c:numCache>
            </c:numRef>
          </c:val>
          <c:extLst>
            <c:ext xmlns:c16="http://schemas.microsoft.com/office/drawing/2014/chart" uri="{C3380CC4-5D6E-409C-BE32-E72D297353CC}">
              <c16:uniqueId val="{00000000-BF8D-44A5-99AC-32D7D63EBA68}"/>
            </c:ext>
          </c:extLst>
        </c:ser>
        <c:ser>
          <c:idx val="0"/>
          <c:order val="1"/>
          <c:tx>
            <c:strRef>
              <c:f>'1.6.F'!$W$2</c:f>
              <c:strCache>
                <c:ptCount val="1"/>
                <c:pt idx="0">
                  <c:v>Below</c:v>
                </c:pt>
              </c:strCache>
            </c:strRef>
          </c:tx>
          <c:spPr>
            <a:solidFill>
              <a:srgbClr val="EB2D1C"/>
            </a:solidFill>
            <a:ln w="25400">
              <a:noFill/>
            </a:ln>
            <a:effectLst/>
          </c:spPr>
          <c:cat>
            <c:numRef>
              <c:f>'1.6.F'!$V$3:$V$21</c:f>
              <c:numCache>
                <c:formatCode>General</c:formatCode>
                <c:ptCount val="19"/>
                <c:pt idx="0">
                  <c:v>1999</c:v>
                </c:pt>
                <c:pt idx="3">
                  <c:v>2002</c:v>
                </c:pt>
                <c:pt idx="6">
                  <c:v>2005</c:v>
                </c:pt>
                <c:pt idx="9">
                  <c:v>2008</c:v>
                </c:pt>
                <c:pt idx="12">
                  <c:v>2011</c:v>
                </c:pt>
                <c:pt idx="15">
                  <c:v>2014</c:v>
                </c:pt>
                <c:pt idx="18">
                  <c:v>2017</c:v>
                </c:pt>
              </c:numCache>
            </c:numRef>
          </c:cat>
          <c:val>
            <c:numRef>
              <c:f>'1.6.F'!$W$3:$W$21</c:f>
              <c:numCache>
                <c:formatCode>General</c:formatCode>
                <c:ptCount val="19"/>
                <c:pt idx="0">
                  <c:v>1</c:v>
                </c:pt>
                <c:pt idx="1">
                  <c:v>0</c:v>
                </c:pt>
                <c:pt idx="2">
                  <c:v>0</c:v>
                </c:pt>
                <c:pt idx="3">
                  <c:v>3</c:v>
                </c:pt>
                <c:pt idx="4">
                  <c:v>3</c:v>
                </c:pt>
                <c:pt idx="5">
                  <c:v>2</c:v>
                </c:pt>
                <c:pt idx="6">
                  <c:v>0</c:v>
                </c:pt>
                <c:pt idx="7">
                  <c:v>1</c:v>
                </c:pt>
                <c:pt idx="8">
                  <c:v>1</c:v>
                </c:pt>
                <c:pt idx="9">
                  <c:v>0</c:v>
                </c:pt>
                <c:pt idx="10">
                  <c:v>4</c:v>
                </c:pt>
                <c:pt idx="11">
                  <c:v>2</c:v>
                </c:pt>
                <c:pt idx="12">
                  <c:v>0</c:v>
                </c:pt>
                <c:pt idx="13">
                  <c:v>4</c:v>
                </c:pt>
                <c:pt idx="14">
                  <c:v>8</c:v>
                </c:pt>
                <c:pt idx="15">
                  <c:v>5</c:v>
                </c:pt>
                <c:pt idx="16">
                  <c:v>9</c:v>
                </c:pt>
                <c:pt idx="17">
                  <c:v>9</c:v>
                </c:pt>
                <c:pt idx="18">
                  <c:v>6</c:v>
                </c:pt>
              </c:numCache>
            </c:numRef>
          </c:val>
          <c:extLst>
            <c:ext xmlns:c16="http://schemas.microsoft.com/office/drawing/2014/chart" uri="{C3380CC4-5D6E-409C-BE32-E72D297353CC}">
              <c16:uniqueId val="{00000001-BF8D-44A5-99AC-32D7D63EBA68}"/>
            </c:ext>
          </c:extLst>
        </c:ser>
        <c:ser>
          <c:idx val="2"/>
          <c:order val="2"/>
          <c:tx>
            <c:strRef>
              <c:f>'1.6.F'!$Y$2</c:f>
              <c:strCache>
                <c:ptCount val="1"/>
                <c:pt idx="0">
                  <c:v>Above</c:v>
                </c:pt>
              </c:strCache>
            </c:strRef>
          </c:tx>
          <c:spPr>
            <a:solidFill>
              <a:schemeClr val="accent3"/>
            </a:solidFill>
            <a:ln w="25400">
              <a:noFill/>
            </a:ln>
            <a:effectLst/>
          </c:spPr>
          <c:cat>
            <c:numRef>
              <c:f>'1.6.F'!$V$3:$V$21</c:f>
              <c:numCache>
                <c:formatCode>General</c:formatCode>
                <c:ptCount val="19"/>
                <c:pt idx="0">
                  <c:v>1999</c:v>
                </c:pt>
                <c:pt idx="3">
                  <c:v>2002</c:v>
                </c:pt>
                <c:pt idx="6">
                  <c:v>2005</c:v>
                </c:pt>
                <c:pt idx="9">
                  <c:v>2008</c:v>
                </c:pt>
                <c:pt idx="12">
                  <c:v>2011</c:v>
                </c:pt>
                <c:pt idx="15">
                  <c:v>2014</c:v>
                </c:pt>
                <c:pt idx="18">
                  <c:v>2017</c:v>
                </c:pt>
              </c:numCache>
            </c:numRef>
          </c:cat>
          <c:val>
            <c:numRef>
              <c:f>'1.6.F'!$Y$3:$Y$21</c:f>
              <c:numCache>
                <c:formatCode>General</c:formatCode>
                <c:ptCount val="19"/>
                <c:pt idx="0">
                  <c:v>0</c:v>
                </c:pt>
                <c:pt idx="1">
                  <c:v>3</c:v>
                </c:pt>
                <c:pt idx="2">
                  <c:v>4</c:v>
                </c:pt>
                <c:pt idx="3">
                  <c:v>4</c:v>
                </c:pt>
                <c:pt idx="4">
                  <c:v>5</c:v>
                </c:pt>
                <c:pt idx="5">
                  <c:v>5</c:v>
                </c:pt>
                <c:pt idx="6">
                  <c:v>4</c:v>
                </c:pt>
                <c:pt idx="7">
                  <c:v>5</c:v>
                </c:pt>
                <c:pt idx="8">
                  <c:v>7</c:v>
                </c:pt>
                <c:pt idx="9">
                  <c:v>14</c:v>
                </c:pt>
                <c:pt idx="10">
                  <c:v>5</c:v>
                </c:pt>
                <c:pt idx="11">
                  <c:v>8</c:v>
                </c:pt>
                <c:pt idx="12">
                  <c:v>8</c:v>
                </c:pt>
                <c:pt idx="13">
                  <c:v>6</c:v>
                </c:pt>
                <c:pt idx="14">
                  <c:v>4</c:v>
                </c:pt>
                <c:pt idx="15">
                  <c:v>7</c:v>
                </c:pt>
                <c:pt idx="16">
                  <c:v>11</c:v>
                </c:pt>
                <c:pt idx="17">
                  <c:v>9</c:v>
                </c:pt>
                <c:pt idx="18">
                  <c:v>5</c:v>
                </c:pt>
              </c:numCache>
            </c:numRef>
          </c:val>
          <c:extLst>
            <c:ext xmlns:c16="http://schemas.microsoft.com/office/drawing/2014/chart" uri="{C3380CC4-5D6E-409C-BE32-E72D297353CC}">
              <c16:uniqueId val="{00000002-BF8D-44A5-99AC-32D7D63EBA68}"/>
            </c:ext>
          </c:extLst>
        </c:ser>
        <c:dLbls>
          <c:showLegendKey val="0"/>
          <c:showVal val="0"/>
          <c:showCatName val="0"/>
          <c:showSerName val="0"/>
          <c:showPercent val="0"/>
          <c:showBubbleSize val="0"/>
        </c:dLbls>
        <c:axId val="1354590416"/>
        <c:axId val="1355802848"/>
      </c:areaChart>
      <c:catAx>
        <c:axId val="135459041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55802848"/>
        <c:crosses val="autoZero"/>
        <c:auto val="1"/>
        <c:lblAlgn val="ctr"/>
        <c:lblOffset val="100"/>
        <c:tickLblSkip val="1"/>
        <c:tickMarkSkip val="2"/>
        <c:noMultiLvlLbl val="0"/>
      </c:catAx>
      <c:valAx>
        <c:axId val="13558028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54590416"/>
        <c:crossesAt val="1"/>
        <c:crossBetween val="midCat"/>
      </c:valAx>
      <c:spPr>
        <a:noFill/>
        <a:ln>
          <a:noFill/>
        </a:ln>
        <a:effectLst/>
      </c:spPr>
    </c:plotArea>
    <c:legend>
      <c:legendPos val="t"/>
      <c:layout>
        <c:manualLayout>
          <c:xMode val="edge"/>
          <c:yMode val="edge"/>
          <c:x val="0.43128871391076118"/>
          <c:y val="1.1111111111111112E-2"/>
          <c:w val="0.56732239720034994"/>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346602508019815E-2"/>
          <c:y val="0.14273090863642043"/>
          <c:w val="0.82036235053951589"/>
          <c:h val="0.73170009998750152"/>
        </c:manualLayout>
      </c:layout>
      <c:barChart>
        <c:barDir val="col"/>
        <c:grouping val="clustered"/>
        <c:varyColors val="0"/>
        <c:ser>
          <c:idx val="0"/>
          <c:order val="0"/>
          <c:tx>
            <c:strRef>
              <c:f>'1.7.A'!$V$2</c:f>
              <c:strCache>
                <c:ptCount val="1"/>
                <c:pt idx="0">
                  <c:v>1970-1997</c:v>
                </c:pt>
              </c:strCache>
            </c:strRef>
          </c:tx>
          <c:spPr>
            <a:solidFill>
              <a:srgbClr val="002345"/>
            </a:solidFill>
            <a:ln>
              <a:noFill/>
            </a:ln>
            <a:effectLst/>
          </c:spPr>
          <c:invertIfNegative val="0"/>
          <c:cat>
            <c:strRef>
              <c:f>'1.7.A'!$U$3:$U$8</c:f>
              <c:strCache>
                <c:ptCount val="6"/>
                <c:pt idx="0">
                  <c:v>ECA</c:v>
                </c:pt>
                <c:pt idx="1">
                  <c:v>LAC</c:v>
                </c:pt>
                <c:pt idx="2">
                  <c:v>SSA</c:v>
                </c:pt>
                <c:pt idx="3">
                  <c:v>SAR</c:v>
                </c:pt>
                <c:pt idx="4">
                  <c:v>EAP</c:v>
                </c:pt>
                <c:pt idx="5">
                  <c:v>MNA</c:v>
                </c:pt>
              </c:strCache>
            </c:strRef>
          </c:cat>
          <c:val>
            <c:numRef>
              <c:f>'1.7.A'!$V$3:$V$8</c:f>
              <c:numCache>
                <c:formatCode>General</c:formatCode>
                <c:ptCount val="6"/>
                <c:pt idx="0">
                  <c:v>15.8</c:v>
                </c:pt>
                <c:pt idx="1">
                  <c:v>12.3</c:v>
                </c:pt>
                <c:pt idx="2">
                  <c:v>10.9</c:v>
                </c:pt>
                <c:pt idx="3">
                  <c:v>9.7999989999999997</c:v>
                </c:pt>
                <c:pt idx="4">
                  <c:v>7.4</c:v>
                </c:pt>
                <c:pt idx="5">
                  <c:v>7</c:v>
                </c:pt>
              </c:numCache>
            </c:numRef>
          </c:val>
          <c:extLst>
            <c:ext xmlns:c16="http://schemas.microsoft.com/office/drawing/2014/chart" uri="{C3380CC4-5D6E-409C-BE32-E72D297353CC}">
              <c16:uniqueId val="{00000000-B2D3-4498-9A3F-B3C7134A7F43}"/>
            </c:ext>
          </c:extLst>
        </c:ser>
        <c:ser>
          <c:idx val="1"/>
          <c:order val="1"/>
          <c:tx>
            <c:strRef>
              <c:f>'1.7.A'!$W$2</c:f>
              <c:strCache>
                <c:ptCount val="1"/>
                <c:pt idx="0">
                  <c:v>1998-2017</c:v>
                </c:pt>
              </c:strCache>
            </c:strRef>
          </c:tx>
          <c:spPr>
            <a:solidFill>
              <a:srgbClr val="EB1C2D"/>
            </a:solidFill>
            <a:ln>
              <a:noFill/>
            </a:ln>
            <a:effectLst/>
          </c:spPr>
          <c:invertIfNegative val="0"/>
          <c:cat>
            <c:strRef>
              <c:f>'1.7.A'!$U$3:$U$8</c:f>
              <c:strCache>
                <c:ptCount val="6"/>
                <c:pt idx="0">
                  <c:v>ECA</c:v>
                </c:pt>
                <c:pt idx="1">
                  <c:v>LAC</c:v>
                </c:pt>
                <c:pt idx="2">
                  <c:v>SSA</c:v>
                </c:pt>
                <c:pt idx="3">
                  <c:v>SAR</c:v>
                </c:pt>
                <c:pt idx="4">
                  <c:v>EAP</c:v>
                </c:pt>
                <c:pt idx="5">
                  <c:v>MNA</c:v>
                </c:pt>
              </c:strCache>
            </c:strRef>
          </c:cat>
          <c:val>
            <c:numRef>
              <c:f>'1.7.A'!$W$3:$W$8</c:f>
              <c:numCache>
                <c:formatCode>General</c:formatCode>
                <c:ptCount val="6"/>
                <c:pt idx="0">
                  <c:v>5.5482000999999999</c:v>
                </c:pt>
                <c:pt idx="1">
                  <c:v>5</c:v>
                </c:pt>
                <c:pt idx="2">
                  <c:v>6</c:v>
                </c:pt>
                <c:pt idx="3">
                  <c:v>6.5999999000000003</c:v>
                </c:pt>
                <c:pt idx="4">
                  <c:v>4.5622648999999997</c:v>
                </c:pt>
                <c:pt idx="5">
                  <c:v>3.4000001000000002</c:v>
                </c:pt>
              </c:numCache>
            </c:numRef>
          </c:val>
          <c:extLst>
            <c:ext xmlns:c16="http://schemas.microsoft.com/office/drawing/2014/chart" uri="{C3380CC4-5D6E-409C-BE32-E72D297353CC}">
              <c16:uniqueId val="{00000001-B2D3-4498-9A3F-B3C7134A7F43}"/>
            </c:ext>
          </c:extLst>
        </c:ser>
        <c:dLbls>
          <c:showLegendKey val="0"/>
          <c:showVal val="0"/>
          <c:showCatName val="0"/>
          <c:showSerName val="0"/>
          <c:showPercent val="0"/>
          <c:showBubbleSize val="0"/>
        </c:dLbls>
        <c:gapWidth val="219"/>
        <c:overlap val="-27"/>
        <c:axId val="207116815"/>
        <c:axId val="210058991"/>
      </c:barChart>
      <c:lineChart>
        <c:grouping val="standard"/>
        <c:varyColors val="0"/>
        <c:ser>
          <c:idx val="2"/>
          <c:order val="2"/>
          <c:tx>
            <c:strRef>
              <c:f>'1.7.A'!$X$2</c:f>
              <c:strCache>
                <c:ptCount val="1"/>
                <c:pt idx="0">
                  <c:v>Weights (RHS)</c:v>
                </c:pt>
              </c:strCache>
            </c:strRef>
          </c:tx>
          <c:spPr>
            <a:ln w="28575" cap="rnd">
              <a:noFill/>
              <a:round/>
            </a:ln>
            <a:effectLst/>
          </c:spPr>
          <c:marker>
            <c:symbol val="dash"/>
            <c:size val="43"/>
            <c:spPr>
              <a:solidFill>
                <a:srgbClr val="F78D28"/>
              </a:solidFill>
              <a:ln w="9525">
                <a:noFill/>
              </a:ln>
              <a:effectLst/>
            </c:spPr>
          </c:marker>
          <c:cat>
            <c:strRef>
              <c:f>'1.7.A'!$U$3:$U$8</c:f>
              <c:strCache>
                <c:ptCount val="6"/>
                <c:pt idx="0">
                  <c:v>ECA</c:v>
                </c:pt>
                <c:pt idx="1">
                  <c:v>LAC</c:v>
                </c:pt>
                <c:pt idx="2">
                  <c:v>SSA</c:v>
                </c:pt>
                <c:pt idx="3">
                  <c:v>SAR</c:v>
                </c:pt>
                <c:pt idx="4">
                  <c:v>EAP</c:v>
                </c:pt>
                <c:pt idx="5">
                  <c:v>MNA</c:v>
                </c:pt>
              </c:strCache>
            </c:strRef>
          </c:cat>
          <c:val>
            <c:numRef>
              <c:f>'1.7.A'!$X$3:$X$8</c:f>
              <c:numCache>
                <c:formatCode>General</c:formatCode>
                <c:ptCount val="6"/>
                <c:pt idx="0">
                  <c:v>36.365769999999998</c:v>
                </c:pt>
                <c:pt idx="1">
                  <c:v>25.552199999999999</c:v>
                </c:pt>
                <c:pt idx="2">
                  <c:v>56.201239999999999</c:v>
                </c:pt>
                <c:pt idx="3">
                  <c:v>42.676729999999999</c:v>
                </c:pt>
                <c:pt idx="4">
                  <c:v>37.632179999999998</c:v>
                </c:pt>
                <c:pt idx="5">
                  <c:v>26.502690000000001</c:v>
                </c:pt>
              </c:numCache>
            </c:numRef>
          </c:val>
          <c:smooth val="0"/>
          <c:extLst>
            <c:ext xmlns:c16="http://schemas.microsoft.com/office/drawing/2014/chart" uri="{C3380CC4-5D6E-409C-BE32-E72D297353CC}">
              <c16:uniqueId val="{00000002-B2D3-4498-9A3F-B3C7134A7F43}"/>
            </c:ext>
          </c:extLst>
        </c:ser>
        <c:dLbls>
          <c:showLegendKey val="0"/>
          <c:showVal val="0"/>
          <c:showCatName val="0"/>
          <c:showSerName val="0"/>
          <c:showPercent val="0"/>
          <c:showBubbleSize val="0"/>
        </c:dLbls>
        <c:marker val="1"/>
        <c:smooth val="0"/>
        <c:axId val="211450447"/>
        <c:axId val="95393055"/>
      </c:lineChart>
      <c:catAx>
        <c:axId val="207116815"/>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058991"/>
        <c:crosses val="autoZero"/>
        <c:auto val="1"/>
        <c:lblAlgn val="ctr"/>
        <c:lblOffset val="100"/>
        <c:noMultiLvlLbl val="0"/>
      </c:catAx>
      <c:valAx>
        <c:axId val="210058991"/>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7116815"/>
        <c:crosses val="autoZero"/>
        <c:crossBetween val="between"/>
      </c:valAx>
      <c:valAx>
        <c:axId val="95393055"/>
        <c:scaling>
          <c:orientation val="minMax"/>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1450447"/>
        <c:crosses val="max"/>
        <c:crossBetween val="between"/>
        <c:majorUnit val="10"/>
      </c:valAx>
      <c:catAx>
        <c:axId val="211450447"/>
        <c:scaling>
          <c:orientation val="minMax"/>
        </c:scaling>
        <c:delete val="1"/>
        <c:axPos val="b"/>
        <c:numFmt formatCode="General" sourceLinked="1"/>
        <c:majorTickMark val="out"/>
        <c:minorTickMark val="none"/>
        <c:tickLblPos val="nextTo"/>
        <c:crossAx val="95393055"/>
        <c:crosses val="autoZero"/>
        <c:auto val="1"/>
        <c:lblAlgn val="ctr"/>
        <c:lblOffset val="100"/>
        <c:noMultiLvlLbl val="0"/>
      </c:catAx>
      <c:spPr>
        <a:noFill/>
        <a:ln>
          <a:noFill/>
        </a:ln>
        <a:effectLst/>
      </c:spPr>
    </c:plotArea>
    <c:legend>
      <c:legendPos val="t"/>
      <c:layout>
        <c:manualLayout>
          <c:xMode val="edge"/>
          <c:yMode val="edge"/>
          <c:x val="0.12638888888888888"/>
          <c:y val="3.2804180727409073E-2"/>
          <c:w val="0.7583333333333333"/>
          <c:h val="0.1396156313794109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448454359871689E-2"/>
          <c:y val="0.14273090863642043"/>
          <c:w val="0.81573272090988624"/>
          <c:h val="0.73170009998750152"/>
        </c:manualLayout>
      </c:layout>
      <c:barChart>
        <c:barDir val="col"/>
        <c:grouping val="clustered"/>
        <c:varyColors val="0"/>
        <c:ser>
          <c:idx val="0"/>
          <c:order val="0"/>
          <c:tx>
            <c:strRef>
              <c:f>'1.7.B'!$V$2</c:f>
              <c:strCache>
                <c:ptCount val="1"/>
                <c:pt idx="0">
                  <c:v>1970-1997</c:v>
                </c:pt>
              </c:strCache>
            </c:strRef>
          </c:tx>
          <c:spPr>
            <a:solidFill>
              <a:srgbClr val="002345"/>
            </a:solidFill>
            <a:ln>
              <a:noFill/>
            </a:ln>
            <a:effectLst/>
          </c:spPr>
          <c:invertIfNegative val="0"/>
          <c:cat>
            <c:strRef>
              <c:f>'1.7.B'!$U$3:$U$8</c:f>
              <c:strCache>
                <c:ptCount val="6"/>
                <c:pt idx="0">
                  <c:v>ECA</c:v>
                </c:pt>
                <c:pt idx="1">
                  <c:v>LAC</c:v>
                </c:pt>
                <c:pt idx="2">
                  <c:v>SAR</c:v>
                </c:pt>
                <c:pt idx="3">
                  <c:v>SSA</c:v>
                </c:pt>
                <c:pt idx="4">
                  <c:v>EAP</c:v>
                </c:pt>
                <c:pt idx="5">
                  <c:v>MNA</c:v>
                </c:pt>
              </c:strCache>
            </c:strRef>
          </c:cat>
          <c:val>
            <c:numRef>
              <c:f>'1.7.B'!$V$3:$V$8</c:f>
              <c:numCache>
                <c:formatCode>General</c:formatCode>
                <c:ptCount val="6"/>
                <c:pt idx="0">
                  <c:v>44</c:v>
                </c:pt>
                <c:pt idx="1">
                  <c:v>9.1999999999999993</c:v>
                </c:pt>
                <c:pt idx="2">
                  <c:v>9.1</c:v>
                </c:pt>
                <c:pt idx="3">
                  <c:v>7.6999997999999996</c:v>
                </c:pt>
                <c:pt idx="4">
                  <c:v>5.4</c:v>
                </c:pt>
                <c:pt idx="5">
                  <c:v>3.15</c:v>
                </c:pt>
              </c:numCache>
            </c:numRef>
          </c:val>
          <c:extLst>
            <c:ext xmlns:c16="http://schemas.microsoft.com/office/drawing/2014/chart" uri="{C3380CC4-5D6E-409C-BE32-E72D297353CC}">
              <c16:uniqueId val="{00000000-0ABE-4ACA-B021-3255CADE8EBF}"/>
            </c:ext>
          </c:extLst>
        </c:ser>
        <c:ser>
          <c:idx val="1"/>
          <c:order val="1"/>
          <c:tx>
            <c:strRef>
              <c:f>'1.7.B'!$W$2</c:f>
              <c:strCache>
                <c:ptCount val="1"/>
                <c:pt idx="0">
                  <c:v>1998-2017</c:v>
                </c:pt>
              </c:strCache>
            </c:strRef>
          </c:tx>
          <c:spPr>
            <a:solidFill>
              <a:srgbClr val="EB1C2D"/>
            </a:solidFill>
            <a:ln>
              <a:noFill/>
            </a:ln>
            <a:effectLst/>
          </c:spPr>
          <c:invertIfNegative val="0"/>
          <c:cat>
            <c:strRef>
              <c:f>'1.7.B'!$U$3:$U$8</c:f>
              <c:strCache>
                <c:ptCount val="6"/>
                <c:pt idx="0">
                  <c:v>ECA</c:v>
                </c:pt>
                <c:pt idx="1">
                  <c:v>LAC</c:v>
                </c:pt>
                <c:pt idx="2">
                  <c:v>SAR</c:v>
                </c:pt>
                <c:pt idx="3">
                  <c:v>SSA</c:v>
                </c:pt>
                <c:pt idx="4">
                  <c:v>EAP</c:v>
                </c:pt>
                <c:pt idx="5">
                  <c:v>MNA</c:v>
                </c:pt>
              </c:strCache>
            </c:strRef>
          </c:cat>
          <c:val>
            <c:numRef>
              <c:f>'1.7.B'!$W$3:$W$8</c:f>
              <c:numCache>
                <c:formatCode>General</c:formatCode>
                <c:ptCount val="6"/>
                <c:pt idx="0">
                  <c:v>6.4254017000000001</c:v>
                </c:pt>
                <c:pt idx="1">
                  <c:v>4.4000000999999997</c:v>
                </c:pt>
                <c:pt idx="2">
                  <c:v>5.2429233000000002</c:v>
                </c:pt>
                <c:pt idx="3">
                  <c:v>4.6092700999999998</c:v>
                </c:pt>
                <c:pt idx="4">
                  <c:v>4.1848063</c:v>
                </c:pt>
                <c:pt idx="5">
                  <c:v>2.6378349999999999</c:v>
                </c:pt>
              </c:numCache>
            </c:numRef>
          </c:val>
          <c:extLst>
            <c:ext xmlns:c16="http://schemas.microsoft.com/office/drawing/2014/chart" uri="{C3380CC4-5D6E-409C-BE32-E72D297353CC}">
              <c16:uniqueId val="{00000001-0ABE-4ACA-B021-3255CADE8EBF}"/>
            </c:ext>
          </c:extLst>
        </c:ser>
        <c:dLbls>
          <c:showLegendKey val="0"/>
          <c:showVal val="0"/>
          <c:showCatName val="0"/>
          <c:showSerName val="0"/>
          <c:showPercent val="0"/>
          <c:showBubbleSize val="0"/>
        </c:dLbls>
        <c:gapWidth val="219"/>
        <c:overlap val="-27"/>
        <c:axId val="207116815"/>
        <c:axId val="210058991"/>
      </c:barChart>
      <c:lineChart>
        <c:grouping val="standard"/>
        <c:varyColors val="0"/>
        <c:ser>
          <c:idx val="2"/>
          <c:order val="2"/>
          <c:tx>
            <c:strRef>
              <c:f>'1.7.B'!$X$2</c:f>
              <c:strCache>
                <c:ptCount val="1"/>
                <c:pt idx="0">
                  <c:v>Weights (RHS)</c:v>
                </c:pt>
              </c:strCache>
            </c:strRef>
          </c:tx>
          <c:spPr>
            <a:ln w="28575" cap="rnd">
              <a:noFill/>
              <a:round/>
            </a:ln>
            <a:effectLst/>
          </c:spPr>
          <c:marker>
            <c:symbol val="dash"/>
            <c:size val="43"/>
            <c:spPr>
              <a:solidFill>
                <a:srgbClr val="F78D28"/>
              </a:solidFill>
              <a:ln w="9525">
                <a:noFill/>
              </a:ln>
              <a:effectLst/>
            </c:spPr>
          </c:marker>
          <c:cat>
            <c:strRef>
              <c:f>'1.7.B'!$U$3:$U$8</c:f>
              <c:strCache>
                <c:ptCount val="6"/>
                <c:pt idx="0">
                  <c:v>ECA</c:v>
                </c:pt>
                <c:pt idx="1">
                  <c:v>LAC</c:v>
                </c:pt>
                <c:pt idx="2">
                  <c:v>SAR</c:v>
                </c:pt>
                <c:pt idx="3">
                  <c:v>SSA</c:v>
                </c:pt>
                <c:pt idx="4">
                  <c:v>EAP</c:v>
                </c:pt>
                <c:pt idx="5">
                  <c:v>MNA</c:v>
                </c:pt>
              </c:strCache>
            </c:strRef>
          </c:cat>
          <c:val>
            <c:numRef>
              <c:f>'1.7.B'!$X$3:$X$8</c:f>
              <c:numCache>
                <c:formatCode>General</c:formatCode>
                <c:ptCount val="6"/>
                <c:pt idx="0">
                  <c:v>13.64298</c:v>
                </c:pt>
                <c:pt idx="1">
                  <c:v>15.210900000000001</c:v>
                </c:pt>
                <c:pt idx="2">
                  <c:v>19.319479999999999</c:v>
                </c:pt>
                <c:pt idx="3">
                  <c:v>13.07063</c:v>
                </c:pt>
                <c:pt idx="4">
                  <c:v>15.98077</c:v>
                </c:pt>
                <c:pt idx="5">
                  <c:v>22.82461</c:v>
                </c:pt>
              </c:numCache>
            </c:numRef>
          </c:val>
          <c:smooth val="0"/>
          <c:extLst>
            <c:ext xmlns:c16="http://schemas.microsoft.com/office/drawing/2014/chart" uri="{C3380CC4-5D6E-409C-BE32-E72D297353CC}">
              <c16:uniqueId val="{00000002-0ABE-4ACA-B021-3255CADE8EBF}"/>
            </c:ext>
          </c:extLst>
        </c:ser>
        <c:dLbls>
          <c:showLegendKey val="0"/>
          <c:showVal val="0"/>
          <c:showCatName val="0"/>
          <c:showSerName val="0"/>
          <c:showPercent val="0"/>
          <c:showBubbleSize val="0"/>
        </c:dLbls>
        <c:marker val="1"/>
        <c:smooth val="0"/>
        <c:axId val="211450447"/>
        <c:axId val="95393055"/>
      </c:lineChart>
      <c:catAx>
        <c:axId val="207116815"/>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058991"/>
        <c:crosses val="autoZero"/>
        <c:auto val="1"/>
        <c:lblAlgn val="ctr"/>
        <c:lblOffset val="100"/>
        <c:noMultiLvlLbl val="0"/>
      </c:catAx>
      <c:valAx>
        <c:axId val="210058991"/>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7116815"/>
        <c:crosses val="autoZero"/>
        <c:crossBetween val="between"/>
      </c:valAx>
      <c:valAx>
        <c:axId val="95393055"/>
        <c:scaling>
          <c:orientation val="minMax"/>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1450447"/>
        <c:crosses val="max"/>
        <c:crossBetween val="between"/>
        <c:majorUnit val="10"/>
      </c:valAx>
      <c:catAx>
        <c:axId val="211450447"/>
        <c:scaling>
          <c:orientation val="minMax"/>
        </c:scaling>
        <c:delete val="1"/>
        <c:axPos val="b"/>
        <c:numFmt formatCode="General" sourceLinked="1"/>
        <c:majorTickMark val="out"/>
        <c:minorTickMark val="none"/>
        <c:tickLblPos val="nextTo"/>
        <c:crossAx val="95393055"/>
        <c:crosses val="autoZero"/>
        <c:auto val="1"/>
        <c:lblAlgn val="ctr"/>
        <c:lblOffset val="100"/>
        <c:noMultiLvlLbl val="0"/>
      </c:catAx>
      <c:spPr>
        <a:noFill/>
        <a:ln>
          <a:noFill/>
        </a:ln>
        <a:effectLst/>
      </c:spPr>
    </c:plotArea>
    <c:legend>
      <c:legendPos val="t"/>
      <c:layout>
        <c:manualLayout>
          <c:xMode val="edge"/>
          <c:yMode val="edge"/>
          <c:x val="0.14374999999999999"/>
          <c:y val="3.8756561679790025E-2"/>
          <c:w val="0.7583333333333333"/>
          <c:h val="0.1396156313794109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59339457567805"/>
          <c:y val="0.13941944756905386"/>
          <c:w val="0.78120561752697582"/>
          <c:h val="0.6681333583302087"/>
        </c:manualLayout>
      </c:layout>
      <c:lineChart>
        <c:grouping val="standard"/>
        <c:varyColors val="0"/>
        <c:ser>
          <c:idx val="1"/>
          <c:order val="1"/>
          <c:tx>
            <c:strRef>
              <c:f>'1.7.C'!$W$2</c:f>
              <c:strCache>
                <c:ptCount val="1"/>
                <c:pt idx="0">
                  <c:v>Global </c:v>
                </c:pt>
              </c:strCache>
            </c:strRef>
          </c:tx>
          <c:spPr>
            <a:ln w="76200" cap="rnd">
              <a:solidFill>
                <a:schemeClr val="accent2"/>
              </a:solidFill>
              <a:round/>
            </a:ln>
            <a:effectLst/>
          </c:spPr>
          <c:marker>
            <c:symbol val="none"/>
          </c:marker>
          <c:cat>
            <c:numRef>
              <c:extLst>
                <c:ext xmlns:c15="http://schemas.microsoft.com/office/drawing/2012/chart" uri="{02D57815-91ED-43cb-92C2-25804820EDAC}">
                  <c15:fullRef>
                    <c15:sqref>'1.7.C'!$U$3:$U$50</c15:sqref>
                  </c15:fullRef>
                </c:ext>
              </c:extLst>
              <c:f>('1.7.C'!$U$3:$U$47,'1.7.C'!$U$50)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2017</c:v>
                </c:pt>
              </c:numCache>
            </c:numRef>
          </c:cat>
          <c:val>
            <c:numRef>
              <c:extLst>
                <c:ext xmlns:c15="http://schemas.microsoft.com/office/drawing/2012/chart" uri="{02D57815-91ED-43cb-92C2-25804820EDAC}">
                  <c15:fullRef>
                    <c15:sqref>'1.7.C'!$W$3:$W$50</c15:sqref>
                  </c15:fullRef>
                </c:ext>
              </c:extLst>
              <c:f>('1.7.C'!$W$3:$W$47,'1.7.C'!$W$50)</c:f>
              <c:numCache>
                <c:formatCode>General</c:formatCode>
                <c:ptCount val="46"/>
                <c:pt idx="0">
                  <c:v>8.5943400000000008</c:v>
                </c:pt>
                <c:pt idx="1">
                  <c:v>2.00834</c:v>
                </c:pt>
                <c:pt idx="2">
                  <c:v>7.2808299999999999</c:v>
                </c:pt>
                <c:pt idx="3">
                  <c:v>75.450100000000006</c:v>
                </c:pt>
                <c:pt idx="4">
                  <c:v>36.57</c:v>
                </c:pt>
                <c:pt idx="5">
                  <c:v>-22.8613</c:v>
                </c:pt>
                <c:pt idx="6">
                  <c:v>-9.8726099999999999</c:v>
                </c:pt>
                <c:pt idx="7">
                  <c:v>3.8037800000000002</c:v>
                </c:pt>
                <c:pt idx="8">
                  <c:v>10.3124</c:v>
                </c:pt>
                <c:pt idx="9">
                  <c:v>13.250999999999999</c:v>
                </c:pt>
                <c:pt idx="10">
                  <c:v>14.9223</c:v>
                </c:pt>
                <c:pt idx="11">
                  <c:v>-6.9316500000000003</c:v>
                </c:pt>
                <c:pt idx="12">
                  <c:v>-20.021000000000001</c:v>
                </c:pt>
                <c:pt idx="13">
                  <c:v>8.8439200000000007</c:v>
                </c:pt>
                <c:pt idx="14">
                  <c:v>2.5305599999999999</c:v>
                </c:pt>
                <c:pt idx="15">
                  <c:v>-17.545300000000001</c:v>
                </c:pt>
                <c:pt idx="16">
                  <c:v>-12.400700000000001</c:v>
                </c:pt>
                <c:pt idx="17">
                  <c:v>6.8340300000000003</c:v>
                </c:pt>
                <c:pt idx="18">
                  <c:v>27.436900000000001</c:v>
                </c:pt>
                <c:pt idx="19">
                  <c:v>1.1951499999999999</c:v>
                </c:pt>
                <c:pt idx="20">
                  <c:v>-6.9343700000000004</c:v>
                </c:pt>
                <c:pt idx="21">
                  <c:v>-1.0152300000000001</c:v>
                </c:pt>
                <c:pt idx="22">
                  <c:v>-0.34798299999999999</c:v>
                </c:pt>
                <c:pt idx="23">
                  <c:v>0.45947399999999999</c:v>
                </c:pt>
                <c:pt idx="24">
                  <c:v>7.40944</c:v>
                </c:pt>
                <c:pt idx="25">
                  <c:v>8.4653399999999994</c:v>
                </c:pt>
                <c:pt idx="26">
                  <c:v>7.8517599999999996</c:v>
                </c:pt>
                <c:pt idx="27">
                  <c:v>-7.5567799999999998</c:v>
                </c:pt>
                <c:pt idx="28">
                  <c:v>-8.8045399999999994</c:v>
                </c:pt>
                <c:pt idx="29">
                  <c:v>-16.614899999999999</c:v>
                </c:pt>
                <c:pt idx="30">
                  <c:v>-2.7961900000000002</c:v>
                </c:pt>
                <c:pt idx="31">
                  <c:v>3.3454100000000002</c:v>
                </c:pt>
                <c:pt idx="32">
                  <c:v>5.9381500000000003</c:v>
                </c:pt>
                <c:pt idx="33">
                  <c:v>7.8435199999999998</c:v>
                </c:pt>
                <c:pt idx="34">
                  <c:v>13.4994</c:v>
                </c:pt>
                <c:pt idx="35">
                  <c:v>-1.86039</c:v>
                </c:pt>
                <c:pt idx="36">
                  <c:v>8.8463999999999992</c:v>
                </c:pt>
                <c:pt idx="37">
                  <c:v>24.516200000000001</c:v>
                </c:pt>
                <c:pt idx="38">
                  <c:v>32.863100000000003</c:v>
                </c:pt>
                <c:pt idx="39">
                  <c:v>-16.6187</c:v>
                </c:pt>
                <c:pt idx="40">
                  <c:v>7.9097900000000001</c:v>
                </c:pt>
                <c:pt idx="41">
                  <c:v>22.55</c:v>
                </c:pt>
                <c:pt idx="42">
                  <c:v>1.57487</c:v>
                </c:pt>
                <c:pt idx="43">
                  <c:v>-7.3987800000000004</c:v>
                </c:pt>
                <c:pt idx="44">
                  <c:v>-7.0877100000000004</c:v>
                </c:pt>
                <c:pt idx="45">
                  <c:v>0.68850100000000003</c:v>
                </c:pt>
              </c:numCache>
            </c:numRef>
          </c:val>
          <c:smooth val="0"/>
          <c:extLst>
            <c:ext xmlns:c16="http://schemas.microsoft.com/office/drawing/2014/chart" uri="{C3380CC4-5D6E-409C-BE32-E72D297353CC}">
              <c16:uniqueId val="{00000000-E921-4A6A-8970-F3669B03B895}"/>
            </c:ext>
          </c:extLst>
        </c:ser>
        <c:dLbls>
          <c:showLegendKey val="0"/>
          <c:showVal val="0"/>
          <c:showCatName val="0"/>
          <c:showSerName val="0"/>
          <c:showPercent val="0"/>
          <c:showBubbleSize val="0"/>
        </c:dLbls>
        <c:marker val="1"/>
        <c:smooth val="0"/>
        <c:axId val="1960813584"/>
        <c:axId val="1958291168"/>
      </c:lineChart>
      <c:lineChart>
        <c:grouping val="standard"/>
        <c:varyColors val="0"/>
        <c:ser>
          <c:idx val="0"/>
          <c:order val="0"/>
          <c:tx>
            <c:strRef>
              <c:f>'1.7.C'!$V$2</c:f>
              <c:strCache>
                <c:ptCount val="1"/>
                <c:pt idx="0">
                  <c:v>Domestic (RHS) </c:v>
                </c:pt>
              </c:strCache>
            </c:strRef>
          </c:tx>
          <c:spPr>
            <a:ln w="76200" cap="rnd">
              <a:solidFill>
                <a:schemeClr val="accent1"/>
              </a:solidFill>
              <a:round/>
            </a:ln>
            <a:effectLst/>
          </c:spPr>
          <c:marker>
            <c:symbol val="none"/>
          </c:marker>
          <c:cat>
            <c:numRef>
              <c:extLst>
                <c:ext xmlns:c15="http://schemas.microsoft.com/office/drawing/2012/chart" uri="{02D57815-91ED-43cb-92C2-25804820EDAC}">
                  <c15:fullRef>
                    <c15:sqref>'1.7.C'!$X$3:$X$50</c15:sqref>
                  </c15:fullRef>
                </c:ext>
              </c:extLst>
              <c:f>('1.7.C'!$X$3:$X$47,'1.7.C'!$X$50)</c:f>
              <c:numCache>
                <c:formatCode>General</c:formatCode>
                <c:ptCount val="46"/>
                <c:pt idx="0">
                  <c:v>1970</c:v>
                </c:pt>
                <c:pt idx="4">
                  <c:v>1974</c:v>
                </c:pt>
                <c:pt idx="8">
                  <c:v>1978</c:v>
                </c:pt>
                <c:pt idx="12">
                  <c:v>1982</c:v>
                </c:pt>
                <c:pt idx="16">
                  <c:v>1986</c:v>
                </c:pt>
                <c:pt idx="20">
                  <c:v>1990</c:v>
                </c:pt>
                <c:pt idx="24">
                  <c:v>1994</c:v>
                </c:pt>
                <c:pt idx="28">
                  <c:v>1998</c:v>
                </c:pt>
                <c:pt idx="32">
                  <c:v>2002</c:v>
                </c:pt>
                <c:pt idx="36">
                  <c:v>2006</c:v>
                </c:pt>
                <c:pt idx="40">
                  <c:v>2010</c:v>
                </c:pt>
                <c:pt idx="44">
                  <c:v>2014</c:v>
                </c:pt>
                <c:pt idx="45">
                  <c:v>2017</c:v>
                </c:pt>
              </c:numCache>
            </c:numRef>
          </c:cat>
          <c:val>
            <c:numRef>
              <c:extLst>
                <c:ext xmlns:c15="http://schemas.microsoft.com/office/drawing/2012/chart" uri="{02D57815-91ED-43cb-92C2-25804820EDAC}">
                  <c15:fullRef>
                    <c15:sqref>'1.7.C'!$V$3:$V$50</c15:sqref>
                  </c15:fullRef>
                </c:ext>
              </c:extLst>
              <c:f>('1.7.C'!$V$3:$V$47,'1.7.C'!$V$50)</c:f>
              <c:numCache>
                <c:formatCode>General</c:formatCode>
                <c:ptCount val="46"/>
                <c:pt idx="0">
                  <c:v>1.7</c:v>
                </c:pt>
                <c:pt idx="1">
                  <c:v>4.9000000000000004</c:v>
                </c:pt>
                <c:pt idx="2">
                  <c:v>6.8</c:v>
                </c:pt>
                <c:pt idx="3">
                  <c:v>8.5</c:v>
                </c:pt>
                <c:pt idx="4">
                  <c:v>18.7</c:v>
                </c:pt>
                <c:pt idx="5">
                  <c:v>14.7</c:v>
                </c:pt>
                <c:pt idx="6">
                  <c:v>7.1</c:v>
                </c:pt>
                <c:pt idx="7">
                  <c:v>9.9499999999999993</c:v>
                </c:pt>
                <c:pt idx="8">
                  <c:v>8.1999999999999993</c:v>
                </c:pt>
                <c:pt idx="9">
                  <c:v>11</c:v>
                </c:pt>
                <c:pt idx="10">
                  <c:v>14.4</c:v>
                </c:pt>
                <c:pt idx="11">
                  <c:v>13.9</c:v>
                </c:pt>
                <c:pt idx="12">
                  <c:v>7.8</c:v>
                </c:pt>
                <c:pt idx="13">
                  <c:v>5.4</c:v>
                </c:pt>
                <c:pt idx="14">
                  <c:v>7.2</c:v>
                </c:pt>
                <c:pt idx="15">
                  <c:v>4.5999999999999996</c:v>
                </c:pt>
                <c:pt idx="16">
                  <c:v>2.9</c:v>
                </c:pt>
                <c:pt idx="17">
                  <c:v>3.7</c:v>
                </c:pt>
                <c:pt idx="18">
                  <c:v>4.0999999999999996</c:v>
                </c:pt>
                <c:pt idx="19">
                  <c:v>4.0999999999999996</c:v>
                </c:pt>
                <c:pt idx="20">
                  <c:v>4.7</c:v>
                </c:pt>
                <c:pt idx="21">
                  <c:v>7.8</c:v>
                </c:pt>
                <c:pt idx="22">
                  <c:v>5</c:v>
                </c:pt>
                <c:pt idx="23">
                  <c:v>2.5</c:v>
                </c:pt>
                <c:pt idx="24">
                  <c:v>4.9000000000000004</c:v>
                </c:pt>
                <c:pt idx="25">
                  <c:v>8.6999999999999993</c:v>
                </c:pt>
                <c:pt idx="26">
                  <c:v>7.2</c:v>
                </c:pt>
                <c:pt idx="27">
                  <c:v>5.2</c:v>
                </c:pt>
                <c:pt idx="28">
                  <c:v>4.2</c:v>
                </c:pt>
                <c:pt idx="29">
                  <c:v>2.1</c:v>
                </c:pt>
                <c:pt idx="30">
                  <c:v>2</c:v>
                </c:pt>
                <c:pt idx="31">
                  <c:v>2.2000000000000002</c:v>
                </c:pt>
                <c:pt idx="32">
                  <c:v>3.1</c:v>
                </c:pt>
                <c:pt idx="33">
                  <c:v>2.2000000000000002</c:v>
                </c:pt>
                <c:pt idx="34">
                  <c:v>4</c:v>
                </c:pt>
                <c:pt idx="35">
                  <c:v>5.4</c:v>
                </c:pt>
                <c:pt idx="36">
                  <c:v>4.0999999999999996</c:v>
                </c:pt>
                <c:pt idx="37">
                  <c:v>6.39</c:v>
                </c:pt>
                <c:pt idx="38">
                  <c:v>10.4</c:v>
                </c:pt>
                <c:pt idx="39">
                  <c:v>5.5</c:v>
                </c:pt>
                <c:pt idx="40">
                  <c:v>3.6949100000000001</c:v>
                </c:pt>
                <c:pt idx="41">
                  <c:v>4.0801889999999998</c:v>
                </c:pt>
                <c:pt idx="42">
                  <c:v>5.04</c:v>
                </c:pt>
                <c:pt idx="43">
                  <c:v>3.18981</c:v>
                </c:pt>
                <c:pt idx="44">
                  <c:v>2.2999999999999998</c:v>
                </c:pt>
                <c:pt idx="45">
                  <c:v>6.7621500000000001E-2</c:v>
                </c:pt>
              </c:numCache>
            </c:numRef>
          </c:val>
          <c:smooth val="0"/>
          <c:extLst>
            <c:ext xmlns:c16="http://schemas.microsoft.com/office/drawing/2014/chart" uri="{C3380CC4-5D6E-409C-BE32-E72D297353CC}">
              <c16:uniqueId val="{00000001-E921-4A6A-8970-F3669B03B895}"/>
            </c:ext>
          </c:extLst>
        </c:ser>
        <c:dLbls>
          <c:showLegendKey val="0"/>
          <c:showVal val="0"/>
          <c:showCatName val="0"/>
          <c:showSerName val="0"/>
          <c:showPercent val="0"/>
          <c:showBubbleSize val="0"/>
        </c:dLbls>
        <c:marker val="1"/>
        <c:smooth val="0"/>
        <c:axId val="1953994944"/>
        <c:axId val="1964430768"/>
      </c:lineChart>
      <c:catAx>
        <c:axId val="1960813584"/>
        <c:scaling>
          <c:orientation val="minMax"/>
        </c:scaling>
        <c:delete val="0"/>
        <c:axPos val="b"/>
        <c:numFmt formatCode="General" sourceLinked="0"/>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58291168"/>
        <c:crosses val="autoZero"/>
        <c:auto val="1"/>
        <c:lblAlgn val="ctr"/>
        <c:lblOffset val="100"/>
        <c:tickLblSkip val="5"/>
        <c:noMultiLvlLbl val="0"/>
      </c:catAx>
      <c:valAx>
        <c:axId val="1958291168"/>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60813584"/>
        <c:crosses val="autoZero"/>
        <c:crossBetween val="between"/>
      </c:valAx>
      <c:valAx>
        <c:axId val="1964430768"/>
        <c:scaling>
          <c:orientation val="minMax"/>
          <c:max val="20"/>
          <c:min val="-8"/>
        </c:scaling>
        <c:delete val="0"/>
        <c:axPos val="r"/>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53994944"/>
        <c:crosses val="max"/>
        <c:crossBetween val="between"/>
        <c:majorUnit val="4"/>
      </c:valAx>
      <c:catAx>
        <c:axId val="1953994944"/>
        <c:scaling>
          <c:orientation val="minMax"/>
        </c:scaling>
        <c:delete val="1"/>
        <c:axPos val="b"/>
        <c:numFmt formatCode="General" sourceLinked="1"/>
        <c:majorTickMark val="out"/>
        <c:minorTickMark val="none"/>
        <c:tickLblPos val="nextTo"/>
        <c:crossAx val="1964430768"/>
        <c:crosses val="autoZero"/>
        <c:auto val="1"/>
        <c:lblAlgn val="ctr"/>
        <c:lblOffset val="100"/>
        <c:noMultiLvlLbl val="0"/>
      </c:catAx>
      <c:spPr>
        <a:noFill/>
        <a:ln>
          <a:noFill/>
        </a:ln>
        <a:effectLst/>
      </c:spPr>
    </c:plotArea>
    <c:legend>
      <c:legendPos val="t"/>
      <c:layout>
        <c:manualLayout>
          <c:xMode val="edge"/>
          <c:yMode val="edge"/>
          <c:x val="0.24800543161271507"/>
          <c:y val="1.984126984126984E-2"/>
          <c:w val="0.5654172721039123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83854622338874"/>
          <c:y val="0.14372031621047368"/>
          <c:w val="0.78756716608340627"/>
          <c:h val="0.66314835645544312"/>
        </c:manualLayout>
      </c:layout>
      <c:lineChart>
        <c:grouping val="standard"/>
        <c:varyColors val="0"/>
        <c:ser>
          <c:idx val="1"/>
          <c:order val="1"/>
          <c:tx>
            <c:strRef>
              <c:f>'1.7.D'!$W$2</c:f>
              <c:strCache>
                <c:ptCount val="1"/>
                <c:pt idx="0">
                  <c:v>Global </c:v>
                </c:pt>
              </c:strCache>
            </c:strRef>
          </c:tx>
          <c:spPr>
            <a:ln w="76200" cap="rnd">
              <a:solidFill>
                <a:schemeClr val="accent2"/>
              </a:solidFill>
              <a:round/>
            </a:ln>
            <a:effectLst/>
          </c:spPr>
          <c:marker>
            <c:symbol val="none"/>
          </c:marker>
          <c:cat>
            <c:numRef>
              <c:f>'1.7.D'!$X$3:$X$50</c:f>
              <c:numCache>
                <c:formatCode>General</c:formatCode>
                <c:ptCount val="48"/>
                <c:pt idx="0">
                  <c:v>1970</c:v>
                </c:pt>
                <c:pt idx="4">
                  <c:v>1974</c:v>
                </c:pt>
                <c:pt idx="8">
                  <c:v>1978</c:v>
                </c:pt>
                <c:pt idx="12">
                  <c:v>1982</c:v>
                </c:pt>
                <c:pt idx="16">
                  <c:v>1986</c:v>
                </c:pt>
                <c:pt idx="20">
                  <c:v>1990</c:v>
                </c:pt>
                <c:pt idx="24">
                  <c:v>1994</c:v>
                </c:pt>
                <c:pt idx="28">
                  <c:v>1998</c:v>
                </c:pt>
                <c:pt idx="32">
                  <c:v>2002</c:v>
                </c:pt>
                <c:pt idx="36">
                  <c:v>2006</c:v>
                </c:pt>
                <c:pt idx="40">
                  <c:v>2010</c:v>
                </c:pt>
                <c:pt idx="47">
                  <c:v>2017</c:v>
                </c:pt>
              </c:numCache>
            </c:numRef>
          </c:cat>
          <c:val>
            <c:numRef>
              <c:f>'1.7.D'!$W$3:$W$50</c:f>
              <c:numCache>
                <c:formatCode>General</c:formatCode>
                <c:ptCount val="48"/>
                <c:pt idx="0">
                  <c:v>16.579499999999999</c:v>
                </c:pt>
                <c:pt idx="1">
                  <c:v>28.436</c:v>
                </c:pt>
                <c:pt idx="2">
                  <c:v>8.1180800000000009</c:v>
                </c:pt>
                <c:pt idx="3">
                  <c:v>42.320799999999998</c:v>
                </c:pt>
                <c:pt idx="4">
                  <c:v>230.935</c:v>
                </c:pt>
                <c:pt idx="5">
                  <c:v>0.36231999999999998</c:v>
                </c:pt>
                <c:pt idx="6">
                  <c:v>10.9747</c:v>
                </c:pt>
                <c:pt idx="7">
                  <c:v>10.2798</c:v>
                </c:pt>
                <c:pt idx="8">
                  <c:v>4.8377600000000003</c:v>
                </c:pt>
                <c:pt idx="9">
                  <c:v>114.23699999999999</c:v>
                </c:pt>
                <c:pt idx="10">
                  <c:v>20.803799999999999</c:v>
                </c:pt>
                <c:pt idx="11">
                  <c:v>-0.23918400000000001</c:v>
                </c:pt>
                <c:pt idx="12">
                  <c:v>-5.29643</c:v>
                </c:pt>
                <c:pt idx="13">
                  <c:v>-9.3210599999999992</c:v>
                </c:pt>
                <c:pt idx="14">
                  <c:v>-4.0862999999999996</c:v>
                </c:pt>
                <c:pt idx="15">
                  <c:v>-4.1810099999999997</c:v>
                </c:pt>
                <c:pt idx="16">
                  <c:v>-40.568899999999999</c:v>
                </c:pt>
                <c:pt idx="17">
                  <c:v>13.6152</c:v>
                </c:pt>
                <c:pt idx="18">
                  <c:v>-13.9468</c:v>
                </c:pt>
                <c:pt idx="19">
                  <c:v>15.9696</c:v>
                </c:pt>
                <c:pt idx="20">
                  <c:v>24.098400000000002</c:v>
                </c:pt>
                <c:pt idx="21">
                  <c:v>-12.7477</c:v>
                </c:pt>
                <c:pt idx="22">
                  <c:v>-1.3626100000000001</c:v>
                </c:pt>
                <c:pt idx="23">
                  <c:v>-8.3269400000000005</c:v>
                </c:pt>
                <c:pt idx="24">
                  <c:v>-5.7764699999999998</c:v>
                </c:pt>
                <c:pt idx="25">
                  <c:v>7.2412200000000002</c:v>
                </c:pt>
                <c:pt idx="26">
                  <c:v>19.884</c:v>
                </c:pt>
                <c:pt idx="27">
                  <c:v>-6.3579800000000004</c:v>
                </c:pt>
                <c:pt idx="28">
                  <c:v>-27.896699999999999</c:v>
                </c:pt>
                <c:pt idx="29">
                  <c:v>27.123799999999999</c:v>
                </c:pt>
                <c:pt idx="30">
                  <c:v>58.615099999999998</c:v>
                </c:pt>
                <c:pt idx="31">
                  <c:v>-10.736000000000001</c:v>
                </c:pt>
                <c:pt idx="32">
                  <c:v>-2.9570599999999998</c:v>
                </c:pt>
                <c:pt idx="33">
                  <c:v>22.121300000000002</c:v>
                </c:pt>
                <c:pt idx="34">
                  <c:v>27.495200000000001</c:v>
                </c:pt>
                <c:pt idx="35">
                  <c:v>40.590899999999998</c:v>
                </c:pt>
                <c:pt idx="36">
                  <c:v>13.4252</c:v>
                </c:pt>
                <c:pt idx="37">
                  <c:v>10.0543</c:v>
                </c:pt>
                <c:pt idx="38">
                  <c:v>38.451599999999999</c:v>
                </c:pt>
                <c:pt idx="39">
                  <c:v>-38.243499999999997</c:v>
                </c:pt>
                <c:pt idx="40">
                  <c:v>25.407599999999999</c:v>
                </c:pt>
                <c:pt idx="41">
                  <c:v>28.69</c:v>
                </c:pt>
                <c:pt idx="42">
                  <c:v>-0.87031099999999995</c:v>
                </c:pt>
                <c:pt idx="43">
                  <c:v>-0.125418</c:v>
                </c:pt>
                <c:pt idx="44">
                  <c:v>-7.15015</c:v>
                </c:pt>
                <c:pt idx="45">
                  <c:v>-45.1479</c:v>
                </c:pt>
                <c:pt idx="46">
                  <c:v>-15.241199999999999</c:v>
                </c:pt>
                <c:pt idx="47">
                  <c:v>23.654499999999999</c:v>
                </c:pt>
              </c:numCache>
            </c:numRef>
          </c:val>
          <c:smooth val="0"/>
          <c:extLst>
            <c:ext xmlns:c16="http://schemas.microsoft.com/office/drawing/2014/chart" uri="{C3380CC4-5D6E-409C-BE32-E72D297353CC}">
              <c16:uniqueId val="{00000001-A080-488C-A4F6-62BC1A66CD5C}"/>
            </c:ext>
          </c:extLst>
        </c:ser>
        <c:dLbls>
          <c:showLegendKey val="0"/>
          <c:showVal val="0"/>
          <c:showCatName val="0"/>
          <c:showSerName val="0"/>
          <c:showPercent val="0"/>
          <c:showBubbleSize val="0"/>
        </c:dLbls>
        <c:marker val="1"/>
        <c:smooth val="0"/>
        <c:axId val="582950192"/>
        <c:axId val="719751088"/>
      </c:lineChart>
      <c:lineChart>
        <c:grouping val="standard"/>
        <c:varyColors val="0"/>
        <c:ser>
          <c:idx val="0"/>
          <c:order val="0"/>
          <c:tx>
            <c:strRef>
              <c:f>'1.7.D'!$V$2</c:f>
              <c:strCache>
                <c:ptCount val="1"/>
                <c:pt idx="0">
                  <c:v>Domestic (RHS)</c:v>
                </c:pt>
              </c:strCache>
            </c:strRef>
          </c:tx>
          <c:spPr>
            <a:ln w="76200" cap="rnd">
              <a:solidFill>
                <a:schemeClr val="accent1"/>
              </a:solidFill>
              <a:round/>
            </a:ln>
            <a:effectLst/>
          </c:spPr>
          <c:marker>
            <c:symbol val="none"/>
          </c:marker>
          <c:cat>
            <c:numRef>
              <c:f>'1.7.D'!$X$3:$X$50</c:f>
              <c:numCache>
                <c:formatCode>General</c:formatCode>
                <c:ptCount val="48"/>
                <c:pt idx="0">
                  <c:v>1970</c:v>
                </c:pt>
                <c:pt idx="4">
                  <c:v>1974</c:v>
                </c:pt>
                <c:pt idx="8">
                  <c:v>1978</c:v>
                </c:pt>
                <c:pt idx="12">
                  <c:v>1982</c:v>
                </c:pt>
                <c:pt idx="16">
                  <c:v>1986</c:v>
                </c:pt>
                <c:pt idx="20">
                  <c:v>1990</c:v>
                </c:pt>
                <c:pt idx="24">
                  <c:v>1994</c:v>
                </c:pt>
                <c:pt idx="28">
                  <c:v>1998</c:v>
                </c:pt>
                <c:pt idx="32">
                  <c:v>2002</c:v>
                </c:pt>
                <c:pt idx="36">
                  <c:v>2006</c:v>
                </c:pt>
                <c:pt idx="40">
                  <c:v>2010</c:v>
                </c:pt>
                <c:pt idx="47">
                  <c:v>2017</c:v>
                </c:pt>
              </c:numCache>
            </c:numRef>
          </c:cat>
          <c:val>
            <c:numRef>
              <c:f>'1.7.D'!$V$3:$V$50</c:f>
              <c:numCache>
                <c:formatCode>General</c:formatCode>
                <c:ptCount val="48"/>
                <c:pt idx="0">
                  <c:v>5.2</c:v>
                </c:pt>
                <c:pt idx="1">
                  <c:v>3.2</c:v>
                </c:pt>
                <c:pt idx="2">
                  <c:v>3.7</c:v>
                </c:pt>
                <c:pt idx="3">
                  <c:v>6</c:v>
                </c:pt>
                <c:pt idx="4">
                  <c:v>36.700000000000003</c:v>
                </c:pt>
                <c:pt idx="5">
                  <c:v>10.7</c:v>
                </c:pt>
                <c:pt idx="6">
                  <c:v>8.9</c:v>
                </c:pt>
                <c:pt idx="7">
                  <c:v>11.4</c:v>
                </c:pt>
                <c:pt idx="8">
                  <c:v>11.6</c:v>
                </c:pt>
                <c:pt idx="9">
                  <c:v>14.9</c:v>
                </c:pt>
                <c:pt idx="10">
                  <c:v>34.6</c:v>
                </c:pt>
                <c:pt idx="11">
                  <c:v>9.1999999999999993</c:v>
                </c:pt>
                <c:pt idx="12">
                  <c:v>8.3000000000000007</c:v>
                </c:pt>
                <c:pt idx="13">
                  <c:v>9.8000000000000007</c:v>
                </c:pt>
                <c:pt idx="14">
                  <c:v>4.5999999999999996</c:v>
                </c:pt>
                <c:pt idx="15">
                  <c:v>4.5</c:v>
                </c:pt>
                <c:pt idx="16">
                  <c:v>-0.1</c:v>
                </c:pt>
                <c:pt idx="17">
                  <c:v>1.5</c:v>
                </c:pt>
                <c:pt idx="18">
                  <c:v>7</c:v>
                </c:pt>
                <c:pt idx="19">
                  <c:v>0.8</c:v>
                </c:pt>
                <c:pt idx="20">
                  <c:v>10.7</c:v>
                </c:pt>
                <c:pt idx="21">
                  <c:v>10.7</c:v>
                </c:pt>
                <c:pt idx="22">
                  <c:v>10.7</c:v>
                </c:pt>
                <c:pt idx="23">
                  <c:v>0</c:v>
                </c:pt>
                <c:pt idx="24">
                  <c:v>9.6</c:v>
                </c:pt>
                <c:pt idx="25">
                  <c:v>7.4</c:v>
                </c:pt>
                <c:pt idx="26">
                  <c:v>7.1</c:v>
                </c:pt>
                <c:pt idx="27">
                  <c:v>1.8</c:v>
                </c:pt>
                <c:pt idx="28">
                  <c:v>1.3166869999999999</c:v>
                </c:pt>
                <c:pt idx="29">
                  <c:v>4.0999999999999996</c:v>
                </c:pt>
                <c:pt idx="30">
                  <c:v>7.3</c:v>
                </c:pt>
                <c:pt idx="31">
                  <c:v>3.6</c:v>
                </c:pt>
                <c:pt idx="32">
                  <c:v>0.4</c:v>
                </c:pt>
                <c:pt idx="33">
                  <c:v>3</c:v>
                </c:pt>
                <c:pt idx="34">
                  <c:v>1.9</c:v>
                </c:pt>
                <c:pt idx="35">
                  <c:v>7.7</c:v>
                </c:pt>
                <c:pt idx="36">
                  <c:v>5.0999999999999996</c:v>
                </c:pt>
                <c:pt idx="37">
                  <c:v>5.9</c:v>
                </c:pt>
                <c:pt idx="38">
                  <c:v>10.3</c:v>
                </c:pt>
                <c:pt idx="39">
                  <c:v>1.46</c:v>
                </c:pt>
                <c:pt idx="40">
                  <c:v>6.31</c:v>
                </c:pt>
                <c:pt idx="41">
                  <c:v>5.78</c:v>
                </c:pt>
                <c:pt idx="42">
                  <c:v>5.0679299999999996</c:v>
                </c:pt>
                <c:pt idx="43">
                  <c:v>1.99</c:v>
                </c:pt>
                <c:pt idx="44">
                  <c:v>2.83</c:v>
                </c:pt>
                <c:pt idx="45">
                  <c:v>1.1499999999999999</c:v>
                </c:pt>
                <c:pt idx="46">
                  <c:v>-1.3805019999999999</c:v>
                </c:pt>
                <c:pt idx="47">
                  <c:v>5.1792699999999998</c:v>
                </c:pt>
              </c:numCache>
            </c:numRef>
          </c:val>
          <c:smooth val="0"/>
          <c:extLst>
            <c:ext xmlns:c16="http://schemas.microsoft.com/office/drawing/2014/chart" uri="{C3380CC4-5D6E-409C-BE32-E72D297353CC}">
              <c16:uniqueId val="{00000000-A080-488C-A4F6-62BC1A66CD5C}"/>
            </c:ext>
          </c:extLst>
        </c:ser>
        <c:dLbls>
          <c:showLegendKey val="0"/>
          <c:showVal val="0"/>
          <c:showCatName val="0"/>
          <c:showSerName val="0"/>
          <c:showPercent val="0"/>
          <c:showBubbleSize val="0"/>
        </c:dLbls>
        <c:marker val="1"/>
        <c:smooth val="0"/>
        <c:axId val="859695648"/>
        <c:axId val="709282800"/>
      </c:lineChart>
      <c:catAx>
        <c:axId val="58295019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9751088"/>
        <c:crosses val="autoZero"/>
        <c:auto val="1"/>
        <c:lblAlgn val="ctr"/>
        <c:lblOffset val="100"/>
        <c:noMultiLvlLbl val="0"/>
      </c:catAx>
      <c:valAx>
        <c:axId val="7197510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2950192"/>
        <c:crosses val="autoZero"/>
        <c:crossBetween val="between"/>
      </c:valAx>
      <c:valAx>
        <c:axId val="709282800"/>
        <c:scaling>
          <c:orientation val="minMax"/>
          <c:max val="40"/>
          <c:min val="-16"/>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59695648"/>
        <c:crosses val="max"/>
        <c:crossBetween val="between"/>
        <c:majorUnit val="8"/>
      </c:valAx>
      <c:catAx>
        <c:axId val="859695648"/>
        <c:scaling>
          <c:orientation val="minMax"/>
        </c:scaling>
        <c:delete val="1"/>
        <c:axPos val="b"/>
        <c:numFmt formatCode="General" sourceLinked="1"/>
        <c:majorTickMark val="out"/>
        <c:minorTickMark val="none"/>
        <c:tickLblPos val="nextTo"/>
        <c:crossAx val="709282800"/>
        <c:crosses val="autoZero"/>
        <c:auto val="1"/>
        <c:lblAlgn val="ctr"/>
        <c:lblOffset val="100"/>
        <c:noMultiLvlLbl val="0"/>
      </c:catAx>
      <c:spPr>
        <a:noFill/>
        <a:ln>
          <a:noFill/>
        </a:ln>
        <a:effectLst/>
      </c:spPr>
    </c:plotArea>
    <c:legend>
      <c:legendPos val="b"/>
      <c:layout>
        <c:manualLayout>
          <c:xMode val="edge"/>
          <c:yMode val="edge"/>
          <c:x val="0.23602526246719155"/>
          <c:y val="3.0751312335957952E-2"/>
          <c:w val="0.56430118110236216"/>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224482356372121"/>
          <c:y val="0.12912370328708911"/>
          <c:w val="0.85950650699912512"/>
          <c:h val="0.548542369703787"/>
        </c:manualLayout>
      </c:layout>
      <c:barChart>
        <c:barDir val="col"/>
        <c:grouping val="clustered"/>
        <c:varyColors val="0"/>
        <c:ser>
          <c:idx val="0"/>
          <c:order val="0"/>
          <c:tx>
            <c:strRef>
              <c:f>'1.7.E'!$X$2</c:f>
              <c:strCache>
                <c:ptCount val="1"/>
                <c:pt idx="0">
                  <c:v>1970-1997</c:v>
                </c:pt>
              </c:strCache>
            </c:strRef>
          </c:tx>
          <c:spPr>
            <a:solidFill>
              <a:srgbClr val="002345"/>
            </a:solidFill>
            <a:ln>
              <a:noFill/>
            </a:ln>
            <a:effectLst/>
          </c:spPr>
          <c:invertIfNegative val="0"/>
          <c:cat>
            <c:multiLvlStrRef>
              <c:f>'1.7.E'!$V$3:$W$6</c:f>
              <c:multiLvlStrCache>
                <c:ptCount val="4"/>
                <c:lvl>
                  <c:pt idx="0">
                    <c:v>CPI</c:v>
                  </c:pt>
                  <c:pt idx="1">
                    <c:v>GDP deflator  </c:v>
                  </c:pt>
                  <c:pt idx="2">
                    <c:v>CPI</c:v>
                  </c:pt>
                  <c:pt idx="3">
                    <c:v>GDP deflator  </c:v>
                  </c:pt>
                </c:lvl>
                <c:lvl>
                  <c:pt idx="0">
                    <c:v>Energy commodities</c:v>
                  </c:pt>
                  <c:pt idx="2">
                    <c:v>Food commodities</c:v>
                  </c:pt>
                </c:lvl>
              </c:multiLvlStrCache>
            </c:multiLvlStrRef>
          </c:cat>
          <c:val>
            <c:numRef>
              <c:f>'1.7.E'!$X$3:$X$6</c:f>
              <c:numCache>
                <c:formatCode>General</c:formatCode>
                <c:ptCount val="4"/>
                <c:pt idx="0">
                  <c:v>0.50380000000000003</c:v>
                </c:pt>
                <c:pt idx="1">
                  <c:v>0.47149999999999997</c:v>
                </c:pt>
                <c:pt idx="2">
                  <c:v>0.04</c:v>
                </c:pt>
                <c:pt idx="3">
                  <c:v>0.15329999999999999</c:v>
                </c:pt>
              </c:numCache>
            </c:numRef>
          </c:val>
          <c:extLst>
            <c:ext xmlns:c16="http://schemas.microsoft.com/office/drawing/2014/chart" uri="{C3380CC4-5D6E-409C-BE32-E72D297353CC}">
              <c16:uniqueId val="{00000000-8601-4AA7-B24D-3B5D1945CAC0}"/>
            </c:ext>
          </c:extLst>
        </c:ser>
        <c:dLbls>
          <c:showLegendKey val="0"/>
          <c:showVal val="0"/>
          <c:showCatName val="0"/>
          <c:showSerName val="0"/>
          <c:showPercent val="0"/>
          <c:showBubbleSize val="0"/>
        </c:dLbls>
        <c:gapWidth val="180"/>
        <c:overlap val="100"/>
        <c:axId val="200873752"/>
        <c:axId val="200874144"/>
      </c:barChart>
      <c:lineChart>
        <c:grouping val="standard"/>
        <c:varyColors val="0"/>
        <c:ser>
          <c:idx val="2"/>
          <c:order val="1"/>
          <c:tx>
            <c:strRef>
              <c:f>'1.7.E'!$Y$2</c:f>
              <c:strCache>
                <c:ptCount val="1"/>
                <c:pt idx="0">
                  <c:v>1998-2017</c:v>
                </c:pt>
              </c:strCache>
            </c:strRef>
          </c:tx>
          <c:spPr>
            <a:ln w="25400" cap="rnd">
              <a:noFill/>
              <a:round/>
            </a:ln>
            <a:effectLst/>
          </c:spPr>
          <c:marker>
            <c:symbol val="dash"/>
            <c:size val="40"/>
            <c:spPr>
              <a:solidFill>
                <a:srgbClr val="F78D28"/>
              </a:solidFill>
              <a:ln w="9525">
                <a:noFill/>
              </a:ln>
              <a:effectLst/>
            </c:spPr>
          </c:marker>
          <c:dPt>
            <c:idx val="0"/>
            <c:marker>
              <c:symbol val="dash"/>
              <c:size val="40"/>
              <c:spPr>
                <a:solidFill>
                  <a:srgbClr val="F78D28"/>
                </a:solidFill>
                <a:ln w="9525">
                  <a:noFill/>
                </a:ln>
                <a:effectLst/>
              </c:spPr>
            </c:marker>
            <c:bubble3D val="0"/>
            <c:extLst>
              <c:ext xmlns:c16="http://schemas.microsoft.com/office/drawing/2014/chart" uri="{C3380CC4-5D6E-409C-BE32-E72D297353CC}">
                <c16:uniqueId val="{00000001-8601-4AA7-B24D-3B5D1945CAC0}"/>
              </c:ext>
            </c:extLst>
          </c:dPt>
          <c:dPt>
            <c:idx val="1"/>
            <c:marker>
              <c:symbol val="dash"/>
              <c:size val="40"/>
              <c:spPr>
                <a:solidFill>
                  <a:srgbClr val="F78D28"/>
                </a:solidFill>
                <a:ln w="9525">
                  <a:noFill/>
                </a:ln>
                <a:effectLst/>
              </c:spPr>
            </c:marker>
            <c:bubble3D val="0"/>
            <c:extLst>
              <c:ext xmlns:c16="http://schemas.microsoft.com/office/drawing/2014/chart" uri="{C3380CC4-5D6E-409C-BE32-E72D297353CC}">
                <c16:uniqueId val="{00000002-8601-4AA7-B24D-3B5D1945CAC0}"/>
              </c:ext>
            </c:extLst>
          </c:dPt>
          <c:dPt>
            <c:idx val="4"/>
            <c:marker>
              <c:symbol val="dash"/>
              <c:size val="40"/>
              <c:spPr>
                <a:solidFill>
                  <a:srgbClr val="F78D28"/>
                </a:solidFill>
                <a:ln w="9525">
                  <a:noFill/>
                </a:ln>
                <a:effectLst/>
              </c:spPr>
            </c:marker>
            <c:bubble3D val="0"/>
            <c:extLst>
              <c:ext xmlns:c16="http://schemas.microsoft.com/office/drawing/2014/chart" uri="{C3380CC4-5D6E-409C-BE32-E72D297353CC}">
                <c16:uniqueId val="{00000003-8601-4AA7-B24D-3B5D1945CAC0}"/>
              </c:ext>
            </c:extLst>
          </c:dPt>
          <c:dPt>
            <c:idx val="5"/>
            <c:marker>
              <c:symbol val="dash"/>
              <c:size val="40"/>
              <c:spPr>
                <a:solidFill>
                  <a:srgbClr val="F78D28"/>
                </a:solidFill>
                <a:ln w="9525">
                  <a:noFill/>
                </a:ln>
                <a:effectLst/>
              </c:spPr>
            </c:marker>
            <c:bubble3D val="0"/>
            <c:extLst>
              <c:ext xmlns:c16="http://schemas.microsoft.com/office/drawing/2014/chart" uri="{C3380CC4-5D6E-409C-BE32-E72D297353CC}">
                <c16:uniqueId val="{00000004-8601-4AA7-B24D-3B5D1945CAC0}"/>
              </c:ext>
            </c:extLst>
          </c:dPt>
          <c:cat>
            <c:strRef>
              <c:f>'1.7.E'!$V$3:$V$6</c:f>
              <c:strCache>
                <c:ptCount val="3"/>
                <c:pt idx="0">
                  <c:v>Energy commodities</c:v>
                </c:pt>
                <c:pt idx="2">
                  <c:v>Food commodities</c:v>
                </c:pt>
              </c:strCache>
            </c:strRef>
          </c:cat>
          <c:val>
            <c:numRef>
              <c:f>'1.7.E'!$Y$3:$Y$6</c:f>
              <c:numCache>
                <c:formatCode>General</c:formatCode>
                <c:ptCount val="4"/>
                <c:pt idx="0">
                  <c:v>0.5444</c:v>
                </c:pt>
                <c:pt idx="1">
                  <c:v>0.4098</c:v>
                </c:pt>
                <c:pt idx="2">
                  <c:v>0.84060000000000001</c:v>
                </c:pt>
                <c:pt idx="3">
                  <c:v>0.76980000000000004</c:v>
                </c:pt>
              </c:numCache>
            </c:numRef>
          </c:val>
          <c:smooth val="0"/>
          <c:extLst>
            <c:ext xmlns:c16="http://schemas.microsoft.com/office/drawing/2014/chart" uri="{C3380CC4-5D6E-409C-BE32-E72D297353CC}">
              <c16:uniqueId val="{00000005-8601-4AA7-B24D-3B5D1945CAC0}"/>
            </c:ext>
          </c:extLst>
        </c:ser>
        <c:dLbls>
          <c:showLegendKey val="0"/>
          <c:showVal val="0"/>
          <c:showCatName val="0"/>
          <c:showSerName val="0"/>
          <c:showPercent val="0"/>
          <c:showBubbleSize val="0"/>
        </c:dLbls>
        <c:marker val="1"/>
        <c:smooth val="0"/>
        <c:axId val="200873752"/>
        <c:axId val="200874144"/>
      </c:lineChart>
      <c:catAx>
        <c:axId val="20087375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0874144"/>
        <c:crosses val="autoZero"/>
        <c:auto val="1"/>
        <c:lblAlgn val="ctr"/>
        <c:lblOffset val="100"/>
        <c:noMultiLvlLbl val="0"/>
      </c:catAx>
      <c:valAx>
        <c:axId val="200874144"/>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0873752"/>
        <c:crosses val="autoZero"/>
        <c:crossBetween val="between"/>
        <c:majorUnit val="0.2"/>
      </c:valAx>
      <c:spPr>
        <a:noFill/>
        <a:ln>
          <a:noFill/>
        </a:ln>
        <a:effectLst/>
      </c:spPr>
    </c:plotArea>
    <c:legend>
      <c:legendPos val="t"/>
      <c:layout>
        <c:manualLayout>
          <c:xMode val="edge"/>
          <c:yMode val="edge"/>
          <c:x val="0.20801618547681539"/>
          <c:y val="0.10079365079365077"/>
          <c:w val="0.61730096237970256"/>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26334208223971"/>
          <c:y val="0.15108296879556721"/>
          <c:w val="0.84793243292505105"/>
          <c:h val="0.60330427446569179"/>
        </c:manualLayout>
      </c:layout>
      <c:barChart>
        <c:barDir val="col"/>
        <c:grouping val="clustered"/>
        <c:varyColors val="0"/>
        <c:ser>
          <c:idx val="0"/>
          <c:order val="0"/>
          <c:tx>
            <c:strRef>
              <c:f>'1.7.F'!$X$2</c:f>
              <c:strCache>
                <c:ptCount val="1"/>
                <c:pt idx="0">
                  <c:v>Advanced economies</c:v>
                </c:pt>
              </c:strCache>
            </c:strRef>
          </c:tx>
          <c:spPr>
            <a:solidFill>
              <a:srgbClr val="002345"/>
            </a:solidFill>
            <a:ln>
              <a:noFill/>
            </a:ln>
            <a:effectLst/>
          </c:spPr>
          <c:invertIfNegative val="0"/>
          <c:cat>
            <c:multiLvlStrRef>
              <c:f>'1.7.F'!$V$3:$W$6</c:f>
              <c:multiLvlStrCache>
                <c:ptCount val="4"/>
                <c:lvl>
                  <c:pt idx="0">
                    <c:v>CPI</c:v>
                  </c:pt>
                  <c:pt idx="1">
                    <c:v>Energy</c:v>
                  </c:pt>
                  <c:pt idx="2">
                    <c:v>CPI</c:v>
                  </c:pt>
                  <c:pt idx="3">
                    <c:v>Food</c:v>
                  </c:pt>
                </c:lvl>
                <c:lvl>
                  <c:pt idx="0">
                    <c:v>Energy commodities</c:v>
                  </c:pt>
                  <c:pt idx="2">
                    <c:v>Food commodities</c:v>
                  </c:pt>
                </c:lvl>
              </c:multiLvlStrCache>
            </c:multiLvlStrRef>
          </c:cat>
          <c:val>
            <c:numRef>
              <c:f>'1.7.F'!$X$3:$X$6</c:f>
              <c:numCache>
                <c:formatCode>General</c:formatCode>
                <c:ptCount val="4"/>
                <c:pt idx="0">
                  <c:v>0.46160000000000001</c:v>
                </c:pt>
                <c:pt idx="1">
                  <c:v>0.74809999999999999</c:v>
                </c:pt>
                <c:pt idx="2">
                  <c:v>8.4199999999999997E-2</c:v>
                </c:pt>
                <c:pt idx="3">
                  <c:v>9.5899999999999999E-2</c:v>
                </c:pt>
              </c:numCache>
            </c:numRef>
          </c:val>
          <c:extLst>
            <c:ext xmlns:c16="http://schemas.microsoft.com/office/drawing/2014/chart" uri="{C3380CC4-5D6E-409C-BE32-E72D297353CC}">
              <c16:uniqueId val="{00000000-9A56-4862-9381-56D9CF3CA981}"/>
            </c:ext>
          </c:extLst>
        </c:ser>
        <c:dLbls>
          <c:showLegendKey val="0"/>
          <c:showVal val="0"/>
          <c:showCatName val="0"/>
          <c:showSerName val="0"/>
          <c:showPercent val="0"/>
          <c:showBubbleSize val="0"/>
        </c:dLbls>
        <c:gapWidth val="180"/>
        <c:overlap val="100"/>
        <c:axId val="200873752"/>
        <c:axId val="200874144"/>
      </c:barChart>
      <c:lineChart>
        <c:grouping val="standard"/>
        <c:varyColors val="0"/>
        <c:ser>
          <c:idx val="2"/>
          <c:order val="1"/>
          <c:tx>
            <c:strRef>
              <c:f>'1.7.F'!$Y$2</c:f>
              <c:strCache>
                <c:ptCount val="1"/>
                <c:pt idx="0">
                  <c:v>EMDEs</c:v>
                </c:pt>
              </c:strCache>
            </c:strRef>
          </c:tx>
          <c:spPr>
            <a:ln w="25400" cap="rnd">
              <a:noFill/>
              <a:round/>
            </a:ln>
            <a:effectLst/>
          </c:spPr>
          <c:marker>
            <c:symbol val="dash"/>
            <c:size val="40"/>
            <c:spPr>
              <a:solidFill>
                <a:srgbClr val="F78D28"/>
              </a:solidFill>
              <a:ln w="9525">
                <a:noFill/>
              </a:ln>
              <a:effectLst/>
            </c:spPr>
          </c:marker>
          <c:cat>
            <c:multiLvlStrRef>
              <c:f>'1.7.F'!$V$3:$W$6</c:f>
              <c:multiLvlStrCache>
                <c:ptCount val="4"/>
                <c:lvl>
                  <c:pt idx="0">
                    <c:v>CPI</c:v>
                  </c:pt>
                  <c:pt idx="1">
                    <c:v>Energy</c:v>
                  </c:pt>
                  <c:pt idx="2">
                    <c:v>CPI</c:v>
                  </c:pt>
                  <c:pt idx="3">
                    <c:v>Food</c:v>
                  </c:pt>
                </c:lvl>
                <c:lvl>
                  <c:pt idx="0">
                    <c:v>Energy commodities</c:v>
                  </c:pt>
                  <c:pt idx="2">
                    <c:v>Food commodities</c:v>
                  </c:pt>
                </c:lvl>
              </c:multiLvlStrCache>
            </c:multiLvlStrRef>
          </c:cat>
          <c:val>
            <c:numRef>
              <c:f>'1.7.F'!$Y$3:$Y$6</c:f>
              <c:numCache>
                <c:formatCode>General</c:formatCode>
                <c:ptCount val="4"/>
                <c:pt idx="0">
                  <c:v>0.63009999999999999</c:v>
                </c:pt>
                <c:pt idx="1">
                  <c:v>0.38090000000000002</c:v>
                </c:pt>
                <c:pt idx="2">
                  <c:v>0.3957</c:v>
                </c:pt>
                <c:pt idx="3">
                  <c:v>0.47139999999999999</c:v>
                </c:pt>
              </c:numCache>
            </c:numRef>
          </c:val>
          <c:smooth val="0"/>
          <c:extLst>
            <c:ext xmlns:c16="http://schemas.microsoft.com/office/drawing/2014/chart" uri="{C3380CC4-5D6E-409C-BE32-E72D297353CC}">
              <c16:uniqueId val="{00000001-9A56-4862-9381-56D9CF3CA981}"/>
            </c:ext>
          </c:extLst>
        </c:ser>
        <c:dLbls>
          <c:showLegendKey val="0"/>
          <c:showVal val="0"/>
          <c:showCatName val="0"/>
          <c:showSerName val="0"/>
          <c:showPercent val="0"/>
          <c:showBubbleSize val="0"/>
        </c:dLbls>
        <c:marker val="1"/>
        <c:smooth val="0"/>
        <c:axId val="200873752"/>
        <c:axId val="200874144"/>
      </c:lineChart>
      <c:catAx>
        <c:axId val="20087375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0874144"/>
        <c:crossesAt val="0"/>
        <c:auto val="1"/>
        <c:lblAlgn val="ctr"/>
        <c:lblOffset val="100"/>
        <c:noMultiLvlLbl val="0"/>
      </c:catAx>
      <c:valAx>
        <c:axId val="200874144"/>
        <c:scaling>
          <c:orientation val="minMax"/>
          <c:max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0873752"/>
        <c:crosses val="autoZero"/>
        <c:crossBetween val="between"/>
        <c:majorUnit val="0.2"/>
      </c:valAx>
      <c:spPr>
        <a:noFill/>
        <a:ln>
          <a:noFill/>
        </a:ln>
        <a:effectLst/>
      </c:spPr>
    </c:plotArea>
    <c:legend>
      <c:legendPos val="t"/>
      <c:layout>
        <c:manualLayout>
          <c:xMode val="edge"/>
          <c:yMode val="edge"/>
          <c:x val="0.21611803732866722"/>
          <c:y val="0.12288354580677417"/>
          <c:w val="0.61730096237970256"/>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4676290463692"/>
          <c:y val="0.15611454818147733"/>
          <c:w val="0.88802548118985125"/>
          <c:h val="0.64839504436945372"/>
        </c:manualLayout>
      </c:layout>
      <c:barChart>
        <c:barDir val="col"/>
        <c:grouping val="stacked"/>
        <c:varyColors val="0"/>
        <c:ser>
          <c:idx val="0"/>
          <c:order val="0"/>
          <c:tx>
            <c:strRef>
              <c:f>'1.1.D'!$V$1</c:f>
              <c:strCache>
                <c:ptCount val="1"/>
                <c:pt idx="0">
                  <c:v>Below 0 percent</c:v>
                </c:pt>
              </c:strCache>
            </c:strRef>
          </c:tx>
          <c:spPr>
            <a:solidFill>
              <a:schemeClr val="accent1"/>
            </a:solidFill>
            <a:ln>
              <a:noFill/>
            </a:ln>
            <a:effectLst/>
          </c:spPr>
          <c:invertIfNegative val="0"/>
          <c:cat>
            <c:numRef>
              <c:f>'1.1.D'!$U$2:$U$12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'1.1.D'!$V$2:$V$12</c:f>
              <c:numCache>
                <c:formatCode>General</c:formatCode>
                <c:ptCount val="11"/>
                <c:pt idx="0">
                  <c:v>0</c:v>
                </c:pt>
                <c:pt idx="1">
                  <c:v>0</c:v>
                </c:pt>
                <c:pt idx="2">
                  <c:v>27.586210000000001</c:v>
                </c:pt>
                <c:pt idx="3">
                  <c:v>6.8965499999999995</c:v>
                </c:pt>
                <c:pt idx="4">
                  <c:v>3.44828</c:v>
                </c:pt>
                <c:pt idx="5">
                  <c:v>6.8965499999999995</c:v>
                </c:pt>
                <c:pt idx="6">
                  <c:v>10.34483</c:v>
                </c:pt>
                <c:pt idx="7">
                  <c:v>20.68966</c:v>
                </c:pt>
                <c:pt idx="8">
                  <c:v>31.034479999999999</c:v>
                </c:pt>
                <c:pt idx="9">
                  <c:v>27.586210000000001</c:v>
                </c:pt>
                <c:pt idx="10">
                  <c:v>0</c:v>
                </c:pt>
              </c:numCache>
            </c:numRef>
          </c:val>
          <c:extLst>
            <c:ext xmlns:c16="http://schemas.microsoft.com/office/drawing/2014/chart" uri="{C3380CC4-5D6E-409C-BE32-E72D297353CC}">
              <c16:uniqueId val="{00000000-9F34-452F-AAAB-F18FD99FCF3C}"/>
            </c:ext>
          </c:extLst>
        </c:ser>
        <c:ser>
          <c:idx val="1"/>
          <c:order val="1"/>
          <c:tx>
            <c:strRef>
              <c:f>'1.1.D'!$W$1</c:f>
              <c:strCache>
                <c:ptCount val="1"/>
                <c:pt idx="0">
                  <c:v>0 to 2 percent</c:v>
                </c:pt>
              </c:strCache>
            </c:strRef>
          </c:tx>
          <c:spPr>
            <a:solidFill>
              <a:schemeClr val="accent2"/>
            </a:solidFill>
            <a:ln>
              <a:noFill/>
            </a:ln>
            <a:effectLst/>
          </c:spPr>
          <c:invertIfNegative val="0"/>
          <c:cat>
            <c:numRef>
              <c:f>'1.1.D'!$U$2:$U$12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'1.1.D'!$W$2:$W$12</c:f>
              <c:numCache>
                <c:formatCode>General</c:formatCode>
                <c:ptCount val="11"/>
                <c:pt idx="0">
                  <c:v>34.482759999999999</c:v>
                </c:pt>
                <c:pt idx="1">
                  <c:v>3.44828</c:v>
                </c:pt>
                <c:pt idx="2">
                  <c:v>48.275860000000002</c:v>
                </c:pt>
                <c:pt idx="3">
                  <c:v>48.275860000000002</c:v>
                </c:pt>
                <c:pt idx="4">
                  <c:v>10.34483</c:v>
                </c:pt>
                <c:pt idx="5">
                  <c:v>31.034479999999999</c:v>
                </c:pt>
                <c:pt idx="6">
                  <c:v>65.517240000000001</c:v>
                </c:pt>
                <c:pt idx="7">
                  <c:v>65.517240000000001</c:v>
                </c:pt>
                <c:pt idx="8">
                  <c:v>65.517240000000001</c:v>
                </c:pt>
                <c:pt idx="9">
                  <c:v>68.965519999999998</c:v>
                </c:pt>
                <c:pt idx="10">
                  <c:v>82.758620000000008</c:v>
                </c:pt>
              </c:numCache>
            </c:numRef>
          </c:val>
          <c:extLst>
            <c:ext xmlns:c16="http://schemas.microsoft.com/office/drawing/2014/chart" uri="{C3380CC4-5D6E-409C-BE32-E72D297353CC}">
              <c16:uniqueId val="{00000001-9F34-452F-AAAB-F18FD99FCF3C}"/>
            </c:ext>
          </c:extLst>
        </c:ser>
        <c:dLbls>
          <c:showLegendKey val="0"/>
          <c:showVal val="0"/>
          <c:showCatName val="0"/>
          <c:showSerName val="0"/>
          <c:showPercent val="0"/>
          <c:showBubbleSize val="0"/>
        </c:dLbls>
        <c:gapWidth val="219"/>
        <c:overlap val="100"/>
        <c:axId val="2029765936"/>
        <c:axId val="223742912"/>
      </c:barChart>
      <c:lineChart>
        <c:grouping val="stacked"/>
        <c:varyColors val="0"/>
        <c:ser>
          <c:idx val="2"/>
          <c:order val="2"/>
          <c:tx>
            <c:strRef>
              <c:f>'1.1.D'!$X$1</c:f>
              <c:strCache>
                <c:ptCount val="1"/>
                <c:pt idx="0">
                  <c:v>1970-2017 Below 0 percent</c:v>
                </c:pt>
              </c:strCache>
            </c:strRef>
          </c:tx>
          <c:spPr>
            <a:ln w="76200" cap="rnd">
              <a:solidFill>
                <a:srgbClr val="00AB51"/>
              </a:solidFill>
              <a:round/>
            </a:ln>
            <a:effectLst/>
          </c:spPr>
          <c:marker>
            <c:symbol val="none"/>
          </c:marker>
          <c:cat>
            <c:numRef>
              <c:f>'1.1.D'!$U$2:$U$12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'1.1.D'!$X$2:$X$12</c:f>
              <c:numCache>
                <c:formatCode>General</c:formatCode>
                <c:ptCount val="11"/>
                <c:pt idx="0">
                  <c:v>4.4540241666666658</c:v>
                </c:pt>
                <c:pt idx="1">
                  <c:v>4.4540241666666658</c:v>
                </c:pt>
                <c:pt idx="2">
                  <c:v>4.4540241666666658</c:v>
                </c:pt>
                <c:pt idx="3">
                  <c:v>4.4540241666666658</c:v>
                </c:pt>
                <c:pt idx="4">
                  <c:v>4.4540241666666658</c:v>
                </c:pt>
                <c:pt idx="5">
                  <c:v>4.4540241666666658</c:v>
                </c:pt>
                <c:pt idx="6">
                  <c:v>4.4540241666666658</c:v>
                </c:pt>
                <c:pt idx="7">
                  <c:v>4.4540241666666658</c:v>
                </c:pt>
                <c:pt idx="8">
                  <c:v>4.4540241666666658</c:v>
                </c:pt>
                <c:pt idx="9">
                  <c:v>4.4540241666666658</c:v>
                </c:pt>
                <c:pt idx="10">
                  <c:v>4.4540241666666658</c:v>
                </c:pt>
              </c:numCache>
            </c:numRef>
          </c:val>
          <c:smooth val="0"/>
          <c:extLst>
            <c:ext xmlns:c16="http://schemas.microsoft.com/office/drawing/2014/chart" uri="{C3380CC4-5D6E-409C-BE32-E72D297353CC}">
              <c16:uniqueId val="{00000002-9F34-452F-AAAB-F18FD99FCF3C}"/>
            </c:ext>
          </c:extLst>
        </c:ser>
        <c:ser>
          <c:idx val="3"/>
          <c:order val="3"/>
          <c:tx>
            <c:strRef>
              <c:f>'1.1.D'!$Y$1</c:f>
              <c:strCache>
                <c:ptCount val="1"/>
                <c:pt idx="0">
                  <c:v>1970-2017 0 to 2 percent</c:v>
                </c:pt>
              </c:strCache>
            </c:strRef>
          </c:tx>
          <c:spPr>
            <a:ln w="76200" cap="rnd">
              <a:solidFill>
                <a:schemeClr val="accent4"/>
              </a:solidFill>
              <a:round/>
            </a:ln>
            <a:effectLst/>
          </c:spPr>
          <c:marker>
            <c:symbol val="none"/>
          </c:marker>
          <c:cat>
            <c:numRef>
              <c:f>'1.1.D'!$U$2:$U$12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'1.1.D'!$Y$2:$Y$12</c:f>
              <c:numCache>
                <c:formatCode>General</c:formatCode>
                <c:ptCount val="11"/>
                <c:pt idx="0">
                  <c:v>25.933908541666664</c:v>
                </c:pt>
                <c:pt idx="1">
                  <c:v>25.933908541666664</c:v>
                </c:pt>
                <c:pt idx="2">
                  <c:v>25.933908541666664</c:v>
                </c:pt>
                <c:pt idx="3">
                  <c:v>25.933908541666664</c:v>
                </c:pt>
                <c:pt idx="4">
                  <c:v>25.933908541666664</c:v>
                </c:pt>
                <c:pt idx="5">
                  <c:v>25.933908541666664</c:v>
                </c:pt>
                <c:pt idx="6">
                  <c:v>25.933908541666664</c:v>
                </c:pt>
                <c:pt idx="7">
                  <c:v>25.933908541666664</c:v>
                </c:pt>
                <c:pt idx="8">
                  <c:v>25.933908541666664</c:v>
                </c:pt>
                <c:pt idx="9">
                  <c:v>25.933908541666664</c:v>
                </c:pt>
                <c:pt idx="10">
                  <c:v>25.933908541666664</c:v>
                </c:pt>
              </c:numCache>
            </c:numRef>
          </c:val>
          <c:smooth val="0"/>
          <c:extLst>
            <c:ext xmlns:c16="http://schemas.microsoft.com/office/drawing/2014/chart" uri="{C3380CC4-5D6E-409C-BE32-E72D297353CC}">
              <c16:uniqueId val="{00000003-9F34-452F-AAAB-F18FD99FCF3C}"/>
            </c:ext>
          </c:extLst>
        </c:ser>
        <c:dLbls>
          <c:showLegendKey val="0"/>
          <c:showVal val="0"/>
          <c:showCatName val="0"/>
          <c:showSerName val="0"/>
          <c:showPercent val="0"/>
          <c:showBubbleSize val="0"/>
        </c:dLbls>
        <c:marker val="1"/>
        <c:smooth val="0"/>
        <c:axId val="2029765936"/>
        <c:axId val="223742912"/>
      </c:lineChart>
      <c:catAx>
        <c:axId val="20297659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3742912"/>
        <c:crosses val="autoZero"/>
        <c:auto val="1"/>
        <c:lblAlgn val="ctr"/>
        <c:lblOffset val="100"/>
        <c:noMultiLvlLbl val="0"/>
      </c:catAx>
      <c:valAx>
        <c:axId val="223742912"/>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29765936"/>
        <c:crosses val="autoZero"/>
        <c:crossBetween val="between"/>
      </c:valAx>
      <c:spPr>
        <a:noFill/>
        <a:ln>
          <a:noFill/>
        </a:ln>
        <a:effectLst/>
      </c:spPr>
    </c:plotArea>
    <c:legend>
      <c:legendPos val="t"/>
      <c:layout>
        <c:manualLayout>
          <c:xMode val="edge"/>
          <c:yMode val="edge"/>
          <c:x val="7.913732137649461E-2"/>
          <c:y val="9.5238095238095247E-3"/>
          <c:w val="0.6812793452901722"/>
          <c:h val="0.27605518060242468"/>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525061971420237E-2"/>
          <c:y val="0.13941944756905386"/>
          <c:w val="0.88585456765820936"/>
          <c:h val="0.65821272340957382"/>
        </c:manualLayout>
      </c:layout>
      <c:lineChart>
        <c:grouping val="standard"/>
        <c:varyColors val="0"/>
        <c:ser>
          <c:idx val="0"/>
          <c:order val="0"/>
          <c:tx>
            <c:strRef>
              <c:f>'1.8.A'!$W$2</c:f>
              <c:strCache>
                <c:ptCount val="1"/>
                <c:pt idx="0">
                  <c:v>CPI</c:v>
                </c:pt>
              </c:strCache>
            </c:strRef>
          </c:tx>
          <c:spPr>
            <a:ln w="76200" cap="rnd">
              <a:solidFill>
                <a:schemeClr val="accent1"/>
              </a:solidFill>
              <a:round/>
            </a:ln>
            <a:effectLst/>
          </c:spPr>
          <c:marker>
            <c:symbol val="none"/>
          </c:marker>
          <c:cat>
            <c:numRef>
              <c:extLst>
                <c:ext xmlns:c15="http://schemas.microsoft.com/office/drawing/2012/chart" uri="{02D57815-91ED-43cb-92C2-25804820EDAC}">
                  <c15:fullRef>
                    <c15:sqref>'1.8.A'!$V$3:$V$49</c15:sqref>
                  </c15:fullRef>
                </c:ext>
              </c:extLst>
              <c:f>('1.8.A'!$V$3:$V$47,'1.8.A'!$V$49)</c:f>
              <c:numCache>
                <c:formatCode>General</c:formatCode>
                <c:ptCount val="46"/>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2017</c:v>
                </c:pt>
              </c:numCache>
            </c:numRef>
          </c:cat>
          <c:val>
            <c:numRef>
              <c:extLst>
                <c:ext xmlns:c15="http://schemas.microsoft.com/office/drawing/2012/chart" uri="{02D57815-91ED-43cb-92C2-25804820EDAC}">
                  <c15:fullRef>
                    <c15:sqref>'1.8.A'!$W$3:$W$49</c15:sqref>
                  </c15:fullRef>
                </c:ext>
              </c:extLst>
              <c:f>('1.8.A'!$W$3:$W$47,'1.8.A'!$W$49)</c:f>
              <c:numCache>
                <c:formatCode>General</c:formatCode>
                <c:ptCount val="46"/>
                <c:pt idx="0">
                  <c:v>2.6818749333333298</c:v>
                </c:pt>
                <c:pt idx="1">
                  <c:v>3.9269256000000001</c:v>
                </c:pt>
                <c:pt idx="2">
                  <c:v>6.0638364749999996</c:v>
                </c:pt>
                <c:pt idx="3">
                  <c:v>7.7610035000000002</c:v>
                </c:pt>
                <c:pt idx="4">
                  <c:v>8.1318357999999993</c:v>
                </c:pt>
                <c:pt idx="5">
                  <c:v>5.8064769749999998</c:v>
                </c:pt>
                <c:pt idx="6">
                  <c:v>4.8261108249999998</c:v>
                </c:pt>
                <c:pt idx="7">
                  <c:v>4.3441820499999997</c:v>
                </c:pt>
                <c:pt idx="8">
                  <c:v>4.5122411250000001</c:v>
                </c:pt>
                <c:pt idx="9">
                  <c:v>5.472885475</c:v>
                </c:pt>
                <c:pt idx="10">
                  <c:v>5.2986674249999997</c:v>
                </c:pt>
                <c:pt idx="11">
                  <c:v>5.2094359749999999</c:v>
                </c:pt>
                <c:pt idx="12">
                  <c:v>4.7649763250000001</c:v>
                </c:pt>
                <c:pt idx="13">
                  <c:v>4.467958425</c:v>
                </c:pt>
                <c:pt idx="14">
                  <c:v>4.7583660499999896</c:v>
                </c:pt>
                <c:pt idx="15">
                  <c:v>4.7208575000000002</c:v>
                </c:pt>
                <c:pt idx="16">
                  <c:v>5.0493872499999997</c:v>
                </c:pt>
                <c:pt idx="17">
                  <c:v>4.8567513499999997</c:v>
                </c:pt>
                <c:pt idx="18">
                  <c:v>4.6916854250000002</c:v>
                </c:pt>
                <c:pt idx="19">
                  <c:v>4.120458825</c:v>
                </c:pt>
                <c:pt idx="20">
                  <c:v>4.7865869249999999</c:v>
                </c:pt>
                <c:pt idx="21">
                  <c:v>5.4066660749999897</c:v>
                </c:pt>
                <c:pt idx="22">
                  <c:v>5.3122870000000004</c:v>
                </c:pt>
                <c:pt idx="23">
                  <c:v>5.4784866750000001</c:v>
                </c:pt>
                <c:pt idx="24">
                  <c:v>5.5857611</c:v>
                </c:pt>
                <c:pt idx="25">
                  <c:v>4.5046075249999999</c:v>
                </c:pt>
                <c:pt idx="26">
                  <c:v>3.9800065249999999</c:v>
                </c:pt>
                <c:pt idx="27">
                  <c:v>3.956995</c:v>
                </c:pt>
                <c:pt idx="28">
                  <c:v>4.0849071500000003</c:v>
                </c:pt>
                <c:pt idx="29">
                  <c:v>2.8345568249999999</c:v>
                </c:pt>
                <c:pt idx="30">
                  <c:v>2.96059085</c:v>
                </c:pt>
                <c:pt idx="31">
                  <c:v>2.60876815</c:v>
                </c:pt>
                <c:pt idx="32">
                  <c:v>2.6810438749999999</c:v>
                </c:pt>
                <c:pt idx="33">
                  <c:v>2.7131765999999899</c:v>
                </c:pt>
                <c:pt idx="34">
                  <c:v>2.35444385</c:v>
                </c:pt>
                <c:pt idx="35">
                  <c:v>2.6537150249999999</c:v>
                </c:pt>
                <c:pt idx="36">
                  <c:v>2.8718642000000001</c:v>
                </c:pt>
                <c:pt idx="37">
                  <c:v>3.9098308749999999</c:v>
                </c:pt>
                <c:pt idx="38">
                  <c:v>5.2882397750000001</c:v>
                </c:pt>
                <c:pt idx="39">
                  <c:v>2.9906274499999999</c:v>
                </c:pt>
                <c:pt idx="40">
                  <c:v>2.5088051249999999</c:v>
                </c:pt>
                <c:pt idx="41">
                  <c:v>2.304584325</c:v>
                </c:pt>
                <c:pt idx="42">
                  <c:v>2.1570146000000001</c:v>
                </c:pt>
                <c:pt idx="43">
                  <c:v>1.774872</c:v>
                </c:pt>
                <c:pt idx="44">
                  <c:v>2.1176484000000002</c:v>
                </c:pt>
                <c:pt idx="45">
                  <c:v>2.1342066000000002</c:v>
                </c:pt>
              </c:numCache>
            </c:numRef>
          </c:val>
          <c:smooth val="0"/>
          <c:extLst>
            <c:ext xmlns:c16="http://schemas.microsoft.com/office/drawing/2014/chart" uri="{C3380CC4-5D6E-409C-BE32-E72D297353CC}">
              <c16:uniqueId val="{00000000-21FB-471F-A5CF-961746A41970}"/>
            </c:ext>
          </c:extLst>
        </c:ser>
        <c:ser>
          <c:idx val="1"/>
          <c:order val="1"/>
          <c:tx>
            <c:strRef>
              <c:f>'1.8.A'!$X$2</c:f>
              <c:strCache>
                <c:ptCount val="1"/>
                <c:pt idx="0">
                  <c:v>PPI</c:v>
                </c:pt>
              </c:strCache>
            </c:strRef>
          </c:tx>
          <c:spPr>
            <a:ln w="76200" cap="rnd">
              <a:solidFill>
                <a:schemeClr val="accent2"/>
              </a:solidFill>
              <a:round/>
            </a:ln>
            <a:effectLst/>
          </c:spPr>
          <c:marker>
            <c:symbol val="none"/>
          </c:marker>
          <c:cat>
            <c:numRef>
              <c:extLst>
                <c:ext xmlns:c15="http://schemas.microsoft.com/office/drawing/2012/chart" uri="{02D57815-91ED-43cb-92C2-25804820EDAC}">
                  <c15:fullRef>
                    <c15:sqref>'1.8.A'!$V$3:$V$49</c15:sqref>
                  </c15:fullRef>
                </c:ext>
              </c:extLst>
              <c:f>('1.8.A'!$V$3:$V$47,'1.8.A'!$V$49)</c:f>
              <c:numCache>
                <c:formatCode>General</c:formatCode>
                <c:ptCount val="46"/>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2017</c:v>
                </c:pt>
              </c:numCache>
            </c:numRef>
          </c:cat>
          <c:val>
            <c:numRef>
              <c:extLst>
                <c:ext xmlns:c15="http://schemas.microsoft.com/office/drawing/2012/chart" uri="{02D57815-91ED-43cb-92C2-25804820EDAC}">
                  <c15:fullRef>
                    <c15:sqref>'1.8.A'!$X$3:$X$49</c15:sqref>
                  </c15:fullRef>
                </c:ext>
              </c:extLst>
              <c:f>('1.8.A'!$X$3:$X$47,'1.8.A'!$X$49)</c:f>
              <c:numCache>
                <c:formatCode>General</c:formatCode>
                <c:ptCount val="46"/>
                <c:pt idx="0">
                  <c:v>2.33217045</c:v>
                </c:pt>
                <c:pt idx="1">
                  <c:v>3.6304924249999999</c:v>
                </c:pt>
                <c:pt idx="2">
                  <c:v>6.8528976500000001</c:v>
                </c:pt>
                <c:pt idx="3">
                  <c:v>9.4215434249999994</c:v>
                </c:pt>
                <c:pt idx="4">
                  <c:v>9.8613865250000003</c:v>
                </c:pt>
                <c:pt idx="5">
                  <c:v>4.9817615000000002</c:v>
                </c:pt>
                <c:pt idx="6">
                  <c:v>3.6533789749999999</c:v>
                </c:pt>
                <c:pt idx="7">
                  <c:v>3.7884558250000002</c:v>
                </c:pt>
                <c:pt idx="8">
                  <c:v>5.2038963499999999</c:v>
                </c:pt>
                <c:pt idx="9">
                  <c:v>5.9844441499999999</c:v>
                </c:pt>
                <c:pt idx="10">
                  <c:v>6.0623100750000001</c:v>
                </c:pt>
                <c:pt idx="11">
                  <c:v>4.9297721000000001</c:v>
                </c:pt>
                <c:pt idx="12">
                  <c:v>5.2435983999999998</c:v>
                </c:pt>
                <c:pt idx="13">
                  <c:v>4.4768421499999898</c:v>
                </c:pt>
                <c:pt idx="14">
                  <c:v>4.213517575</c:v>
                </c:pt>
                <c:pt idx="15">
                  <c:v>5.6901207500000002</c:v>
                </c:pt>
                <c:pt idx="16">
                  <c:v>5.4249563500000004</c:v>
                </c:pt>
                <c:pt idx="17">
                  <c:v>3.8587977750000002</c:v>
                </c:pt>
                <c:pt idx="18">
                  <c:v>4.79839065</c:v>
                </c:pt>
                <c:pt idx="19">
                  <c:v>5.0402159500000003</c:v>
                </c:pt>
                <c:pt idx="20">
                  <c:v>4.8630395000000002</c:v>
                </c:pt>
                <c:pt idx="21">
                  <c:v>3.1842519</c:v>
                </c:pt>
                <c:pt idx="22">
                  <c:v>3.282514425</c:v>
                </c:pt>
                <c:pt idx="23">
                  <c:v>3.431752275</c:v>
                </c:pt>
                <c:pt idx="24">
                  <c:v>3.9132935999999998</c:v>
                </c:pt>
                <c:pt idx="25">
                  <c:v>4.212121625</c:v>
                </c:pt>
                <c:pt idx="26">
                  <c:v>3.2085248000000002</c:v>
                </c:pt>
                <c:pt idx="27">
                  <c:v>3.8107397249999999</c:v>
                </c:pt>
                <c:pt idx="28">
                  <c:v>4.8320428250000003</c:v>
                </c:pt>
                <c:pt idx="29">
                  <c:v>4.6123631749999996</c:v>
                </c:pt>
                <c:pt idx="30">
                  <c:v>4.40651525</c:v>
                </c:pt>
                <c:pt idx="31">
                  <c:v>3.9701735500000002</c:v>
                </c:pt>
                <c:pt idx="32">
                  <c:v>4.2142427250000001</c:v>
                </c:pt>
                <c:pt idx="33">
                  <c:v>4.9830623999999997</c:v>
                </c:pt>
                <c:pt idx="34">
                  <c:v>3.6541080500000001</c:v>
                </c:pt>
                <c:pt idx="35">
                  <c:v>3.7557361</c:v>
                </c:pt>
                <c:pt idx="36">
                  <c:v>4.5407867749999999</c:v>
                </c:pt>
                <c:pt idx="37">
                  <c:v>6.1401275499999999</c:v>
                </c:pt>
                <c:pt idx="38">
                  <c:v>11.214087749999999</c:v>
                </c:pt>
                <c:pt idx="39">
                  <c:v>7.9647877500000002</c:v>
                </c:pt>
                <c:pt idx="40">
                  <c:v>4.9775332749999999</c:v>
                </c:pt>
                <c:pt idx="41">
                  <c:v>5.5620585499999997</c:v>
                </c:pt>
                <c:pt idx="42">
                  <c:v>3.9600096499999999</c:v>
                </c:pt>
                <c:pt idx="43">
                  <c:v>3.5924556249999999</c:v>
                </c:pt>
                <c:pt idx="44">
                  <c:v>4.3561367249999998</c:v>
                </c:pt>
                <c:pt idx="45">
                  <c:v>6.0173021000000002</c:v>
                </c:pt>
              </c:numCache>
            </c:numRef>
          </c:val>
          <c:smooth val="0"/>
          <c:extLst>
            <c:ext xmlns:c16="http://schemas.microsoft.com/office/drawing/2014/chart" uri="{C3380CC4-5D6E-409C-BE32-E72D297353CC}">
              <c16:uniqueId val="{00000001-21FB-471F-A5CF-961746A41970}"/>
            </c:ext>
          </c:extLst>
        </c:ser>
        <c:dLbls>
          <c:showLegendKey val="0"/>
          <c:showVal val="0"/>
          <c:showCatName val="0"/>
          <c:showSerName val="0"/>
          <c:showPercent val="0"/>
          <c:showBubbleSize val="0"/>
        </c:dLbls>
        <c:smooth val="0"/>
        <c:axId val="1236764975"/>
        <c:axId val="1000239951"/>
      </c:lineChart>
      <c:catAx>
        <c:axId val="1236764975"/>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00239951"/>
        <c:crosses val="autoZero"/>
        <c:auto val="1"/>
        <c:lblAlgn val="ctr"/>
        <c:lblOffset val="100"/>
        <c:noMultiLvlLbl val="0"/>
      </c:catAx>
      <c:valAx>
        <c:axId val="1000239951"/>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6764975"/>
        <c:crosses val="autoZero"/>
        <c:crossBetween val="between"/>
      </c:valAx>
      <c:spPr>
        <a:noFill/>
        <a:ln>
          <a:noFill/>
        </a:ln>
        <a:effectLst/>
      </c:spPr>
    </c:plotArea>
    <c:legend>
      <c:legendPos val="t"/>
      <c:layout>
        <c:manualLayout>
          <c:xMode val="edge"/>
          <c:yMode val="edge"/>
          <c:x val="0.34456018518518516"/>
          <c:y val="1.7857142857142856E-2"/>
          <c:w val="0.65365995917177022"/>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96741032370956E-2"/>
          <c:y val="0.14731904345290173"/>
          <c:w val="0.80272455526392539"/>
          <c:h val="0.63734923759530049"/>
        </c:manualLayout>
      </c:layout>
      <c:lineChart>
        <c:grouping val="standard"/>
        <c:varyColors val="0"/>
        <c:ser>
          <c:idx val="1"/>
          <c:order val="1"/>
          <c:tx>
            <c:strRef>
              <c:f>'1.8.B'!$V$2</c:f>
              <c:strCache>
                <c:ptCount val="1"/>
                <c:pt idx="0">
                  <c:v>PPI inflation</c:v>
                </c:pt>
              </c:strCache>
            </c:strRef>
          </c:tx>
          <c:spPr>
            <a:ln w="76200" cap="rnd">
              <a:solidFill>
                <a:schemeClr val="accent2"/>
              </a:solidFill>
              <a:round/>
            </a:ln>
            <a:effectLst/>
          </c:spPr>
          <c:marker>
            <c:symbol val="none"/>
          </c:marker>
          <c:cat>
            <c:numRef>
              <c:extLst>
                <c:ext xmlns:c15="http://schemas.microsoft.com/office/drawing/2012/chart" uri="{02D57815-91ED-43cb-92C2-25804820EDAC}">
                  <c15:fullRef>
                    <c15:sqref>'1.8.B'!$U$3:$U$49</c15:sqref>
                  </c15:fullRef>
                </c:ext>
              </c:extLst>
              <c:f>('1.8.B'!$U$3:$U$47,'1.8.B'!$U$49)</c:f>
              <c:numCache>
                <c:formatCode>General</c:formatCode>
                <c:ptCount val="46"/>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2017</c:v>
                </c:pt>
              </c:numCache>
            </c:numRef>
          </c:cat>
          <c:val>
            <c:numRef>
              <c:extLst>
                <c:ext xmlns:c15="http://schemas.microsoft.com/office/drawing/2012/chart" uri="{02D57815-91ED-43cb-92C2-25804820EDAC}">
                  <c15:fullRef>
                    <c15:sqref>'1.8.B'!$V$3:$V$49</c15:sqref>
                  </c15:fullRef>
                </c:ext>
              </c:extLst>
              <c:f>('1.8.B'!$V$3:$V$47,'1.8.B'!$V$49)</c:f>
              <c:numCache>
                <c:formatCode>General</c:formatCode>
                <c:ptCount val="46"/>
                <c:pt idx="0">
                  <c:v>2.33217045</c:v>
                </c:pt>
                <c:pt idx="1">
                  <c:v>3.6304924249999999</c:v>
                </c:pt>
                <c:pt idx="2">
                  <c:v>6.8528976500000001</c:v>
                </c:pt>
                <c:pt idx="3">
                  <c:v>9.4215434249999994</c:v>
                </c:pt>
                <c:pt idx="4">
                  <c:v>9.8613865250000003</c:v>
                </c:pt>
                <c:pt idx="5">
                  <c:v>4.9817615000000002</c:v>
                </c:pt>
                <c:pt idx="6">
                  <c:v>3.6533789749999999</c:v>
                </c:pt>
                <c:pt idx="7">
                  <c:v>3.7884558250000002</c:v>
                </c:pt>
                <c:pt idx="8">
                  <c:v>5.2038963499999999</c:v>
                </c:pt>
                <c:pt idx="9">
                  <c:v>5.9844441499999999</c:v>
                </c:pt>
                <c:pt idx="10">
                  <c:v>6.0623100750000001</c:v>
                </c:pt>
                <c:pt idx="11">
                  <c:v>4.9297721000000001</c:v>
                </c:pt>
                <c:pt idx="12">
                  <c:v>5.2435983999999998</c:v>
                </c:pt>
                <c:pt idx="13">
                  <c:v>4.4768421499999898</c:v>
                </c:pt>
                <c:pt idx="14">
                  <c:v>4.213517575</c:v>
                </c:pt>
                <c:pt idx="15">
                  <c:v>5.6901207500000002</c:v>
                </c:pt>
                <c:pt idx="16">
                  <c:v>5.4249563500000004</c:v>
                </c:pt>
                <c:pt idx="17">
                  <c:v>3.8587977750000002</c:v>
                </c:pt>
                <c:pt idx="18">
                  <c:v>4.79839065</c:v>
                </c:pt>
                <c:pt idx="19">
                  <c:v>5.0402159500000003</c:v>
                </c:pt>
                <c:pt idx="20">
                  <c:v>4.8630395000000002</c:v>
                </c:pt>
                <c:pt idx="21">
                  <c:v>3.1842519</c:v>
                </c:pt>
                <c:pt idx="22">
                  <c:v>3.282514425</c:v>
                </c:pt>
                <c:pt idx="23">
                  <c:v>3.431752275</c:v>
                </c:pt>
                <c:pt idx="24">
                  <c:v>3.9132935999999998</c:v>
                </c:pt>
                <c:pt idx="25">
                  <c:v>4.212121625</c:v>
                </c:pt>
                <c:pt idx="26">
                  <c:v>3.2085248000000002</c:v>
                </c:pt>
                <c:pt idx="27">
                  <c:v>3.8107397249999999</c:v>
                </c:pt>
                <c:pt idx="28">
                  <c:v>4.8320428250000003</c:v>
                </c:pt>
                <c:pt idx="29">
                  <c:v>4.6123631749999996</c:v>
                </c:pt>
                <c:pt idx="30">
                  <c:v>4.40651525</c:v>
                </c:pt>
                <c:pt idx="31">
                  <c:v>3.9701735500000002</c:v>
                </c:pt>
                <c:pt idx="32">
                  <c:v>4.2142427250000001</c:v>
                </c:pt>
                <c:pt idx="33">
                  <c:v>4.9830623999999997</c:v>
                </c:pt>
                <c:pt idx="34">
                  <c:v>3.6541080500000001</c:v>
                </c:pt>
                <c:pt idx="35">
                  <c:v>3.7557361</c:v>
                </c:pt>
                <c:pt idx="36">
                  <c:v>4.5407867749999999</c:v>
                </c:pt>
                <c:pt idx="37">
                  <c:v>6.1401275499999999</c:v>
                </c:pt>
                <c:pt idx="38">
                  <c:v>11.214087749999999</c:v>
                </c:pt>
                <c:pt idx="39">
                  <c:v>7.9647877500000002</c:v>
                </c:pt>
                <c:pt idx="40">
                  <c:v>4.9775332749999999</c:v>
                </c:pt>
                <c:pt idx="41">
                  <c:v>5.5620585499999997</c:v>
                </c:pt>
                <c:pt idx="42">
                  <c:v>3.9600096499999999</c:v>
                </c:pt>
                <c:pt idx="43">
                  <c:v>3.5924556249999999</c:v>
                </c:pt>
                <c:pt idx="44">
                  <c:v>4.3561367249999998</c:v>
                </c:pt>
                <c:pt idx="45">
                  <c:v>6.0173021000000002</c:v>
                </c:pt>
              </c:numCache>
            </c:numRef>
          </c:val>
          <c:smooth val="0"/>
          <c:extLst>
            <c:ext xmlns:c16="http://schemas.microsoft.com/office/drawing/2014/chart" uri="{C3380CC4-5D6E-409C-BE32-E72D297353CC}">
              <c16:uniqueId val="{00000000-3B27-4A44-A539-1C75E5827994}"/>
            </c:ext>
          </c:extLst>
        </c:ser>
        <c:ser>
          <c:idx val="2"/>
          <c:order val="2"/>
          <c:tx>
            <c:strRef>
              <c:f>'1.8.B'!$W$2</c:f>
              <c:strCache>
                <c:ptCount val="1"/>
                <c:pt idx="0">
                  <c:v>Energy Component of CPI</c:v>
                </c:pt>
              </c:strCache>
            </c:strRef>
          </c:tx>
          <c:spPr>
            <a:ln w="76200" cap="rnd">
              <a:solidFill>
                <a:schemeClr val="accent3"/>
              </a:solidFill>
              <a:round/>
            </a:ln>
            <a:effectLst/>
          </c:spPr>
          <c:marker>
            <c:symbol val="none"/>
          </c:marker>
          <c:cat>
            <c:numRef>
              <c:extLst>
                <c:ext xmlns:c15="http://schemas.microsoft.com/office/drawing/2012/chart" uri="{02D57815-91ED-43cb-92C2-25804820EDAC}">
                  <c15:fullRef>
                    <c15:sqref>'1.8.B'!$U$3:$U$49</c15:sqref>
                  </c15:fullRef>
                </c:ext>
              </c:extLst>
              <c:f>('1.8.B'!$U$3:$U$47,'1.8.B'!$U$49)</c:f>
              <c:numCache>
                <c:formatCode>General</c:formatCode>
                <c:ptCount val="46"/>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2017</c:v>
                </c:pt>
              </c:numCache>
            </c:numRef>
          </c:cat>
          <c:val>
            <c:numRef>
              <c:extLst>
                <c:ext xmlns:c15="http://schemas.microsoft.com/office/drawing/2012/chart" uri="{02D57815-91ED-43cb-92C2-25804820EDAC}">
                  <c15:fullRef>
                    <c15:sqref>'1.8.B'!$W$3:$W$49</c15:sqref>
                  </c15:fullRef>
                </c:ext>
              </c:extLst>
              <c:f>('1.8.B'!$W$3:$W$47,'1.8.B'!$W$49)</c:f>
              <c:numCache>
                <c:formatCode>General</c:formatCode>
                <c:ptCount val="46"/>
                <c:pt idx="0">
                  <c:v>4.3626341000000002</c:v>
                </c:pt>
                <c:pt idx="1">
                  <c:v>4.1913286000000003</c:v>
                </c:pt>
                <c:pt idx="2">
                  <c:v>5.6325115749999997</c:v>
                </c:pt>
                <c:pt idx="3">
                  <c:v>16.790040000000001</c:v>
                </c:pt>
                <c:pt idx="4">
                  <c:v>13.78470675</c:v>
                </c:pt>
                <c:pt idx="5">
                  <c:v>7.9331141250000003</c:v>
                </c:pt>
                <c:pt idx="6">
                  <c:v>5.7125391250000002</c:v>
                </c:pt>
                <c:pt idx="7">
                  <c:v>6.141166975</c:v>
                </c:pt>
                <c:pt idx="8">
                  <c:v>10.826240775</c:v>
                </c:pt>
                <c:pt idx="9">
                  <c:v>13.966355249999999</c:v>
                </c:pt>
                <c:pt idx="10">
                  <c:v>11.0928305</c:v>
                </c:pt>
                <c:pt idx="11">
                  <c:v>9.7080799500000001</c:v>
                </c:pt>
                <c:pt idx="12">
                  <c:v>10.396972999999999</c:v>
                </c:pt>
                <c:pt idx="13">
                  <c:v>9.5979478250000003</c:v>
                </c:pt>
                <c:pt idx="14">
                  <c:v>5.8634024</c:v>
                </c:pt>
                <c:pt idx="15">
                  <c:v>11.793620499999999</c:v>
                </c:pt>
                <c:pt idx="16">
                  <c:v>11.27538575</c:v>
                </c:pt>
                <c:pt idx="17">
                  <c:v>5.2264853249999996</c:v>
                </c:pt>
                <c:pt idx="18">
                  <c:v>6.2217978</c:v>
                </c:pt>
                <c:pt idx="19">
                  <c:v>8.0866971749999994</c:v>
                </c:pt>
                <c:pt idx="20">
                  <c:v>11.3357575</c:v>
                </c:pt>
                <c:pt idx="21">
                  <c:v>7.9608452249999999</c:v>
                </c:pt>
                <c:pt idx="22">
                  <c:v>4.3332826500000001</c:v>
                </c:pt>
                <c:pt idx="23">
                  <c:v>4.6217921500000001</c:v>
                </c:pt>
                <c:pt idx="24">
                  <c:v>4.6341670749999997</c:v>
                </c:pt>
                <c:pt idx="25">
                  <c:v>5.7452019999999999</c:v>
                </c:pt>
                <c:pt idx="26">
                  <c:v>6.1497941249999997</c:v>
                </c:pt>
                <c:pt idx="27">
                  <c:v>6.0200211249999898</c:v>
                </c:pt>
                <c:pt idx="28">
                  <c:v>6.1448577000000002</c:v>
                </c:pt>
                <c:pt idx="29">
                  <c:v>6.8403767249999996</c:v>
                </c:pt>
                <c:pt idx="30">
                  <c:v>8.6174224249999902</c:v>
                </c:pt>
                <c:pt idx="31">
                  <c:v>7.1658362499999999</c:v>
                </c:pt>
                <c:pt idx="32">
                  <c:v>7.015007625</c:v>
                </c:pt>
                <c:pt idx="33">
                  <c:v>6.9408243250000003</c:v>
                </c:pt>
                <c:pt idx="34">
                  <c:v>5.6260225999999998</c:v>
                </c:pt>
                <c:pt idx="35">
                  <c:v>6.4143023499999998</c:v>
                </c:pt>
                <c:pt idx="36">
                  <c:v>6.1058820750000002</c:v>
                </c:pt>
                <c:pt idx="37">
                  <c:v>7.8980488250000001</c:v>
                </c:pt>
                <c:pt idx="38">
                  <c:v>10.702169749999999</c:v>
                </c:pt>
                <c:pt idx="39">
                  <c:v>6.9321239500000003</c:v>
                </c:pt>
                <c:pt idx="40">
                  <c:v>5.0301093750000003</c:v>
                </c:pt>
                <c:pt idx="41">
                  <c:v>5.1974857749999996</c:v>
                </c:pt>
                <c:pt idx="42">
                  <c:v>5.2720925249999997</c:v>
                </c:pt>
                <c:pt idx="43">
                  <c:v>4.1418491499999996</c:v>
                </c:pt>
                <c:pt idx="44">
                  <c:v>5.2955402249999999</c:v>
                </c:pt>
                <c:pt idx="45">
                  <c:v>5.7109266666666603</c:v>
                </c:pt>
              </c:numCache>
            </c:numRef>
          </c:val>
          <c:smooth val="0"/>
          <c:extLst>
            <c:ext xmlns:c16="http://schemas.microsoft.com/office/drawing/2014/chart" uri="{C3380CC4-5D6E-409C-BE32-E72D297353CC}">
              <c16:uniqueId val="{00000001-3B27-4A44-A539-1C75E5827994}"/>
            </c:ext>
          </c:extLst>
        </c:ser>
        <c:dLbls>
          <c:showLegendKey val="0"/>
          <c:showVal val="0"/>
          <c:showCatName val="0"/>
          <c:showSerName val="0"/>
          <c:showPercent val="0"/>
          <c:showBubbleSize val="0"/>
        </c:dLbls>
        <c:marker val="1"/>
        <c:smooth val="0"/>
        <c:axId val="2119538079"/>
        <c:axId val="2123895119"/>
      </c:lineChart>
      <c:lineChart>
        <c:grouping val="standard"/>
        <c:varyColors val="0"/>
        <c:ser>
          <c:idx val="0"/>
          <c:order val="0"/>
          <c:tx>
            <c:strRef>
              <c:f>'1.8.B'!$X$2</c:f>
              <c:strCache>
                <c:ptCount val="1"/>
                <c:pt idx="0">
                  <c:v>Oil price(RHS)</c:v>
                </c:pt>
              </c:strCache>
            </c:strRef>
          </c:tx>
          <c:spPr>
            <a:ln w="76200" cap="rnd">
              <a:solidFill>
                <a:schemeClr val="accent1"/>
              </a:solidFill>
              <a:round/>
            </a:ln>
            <a:effectLst/>
          </c:spPr>
          <c:marker>
            <c:symbol val="none"/>
          </c:marker>
          <c:cat>
            <c:numRef>
              <c:extLst>
                <c:ext xmlns:c15="http://schemas.microsoft.com/office/drawing/2012/chart" uri="{02D57815-91ED-43cb-92C2-25804820EDAC}">
                  <c15:fullRef>
                    <c15:sqref>'1.8.B'!$U$3:$U$49</c15:sqref>
                  </c15:fullRef>
                </c:ext>
              </c:extLst>
              <c:f>('1.8.B'!$U$3:$U$47,'1.8.B'!$U$49)</c:f>
              <c:numCache>
                <c:formatCode>General</c:formatCode>
                <c:ptCount val="46"/>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2017</c:v>
                </c:pt>
              </c:numCache>
            </c:numRef>
          </c:cat>
          <c:val>
            <c:numRef>
              <c:extLst>
                <c:ext xmlns:c15="http://schemas.microsoft.com/office/drawing/2012/chart" uri="{02D57815-91ED-43cb-92C2-25804820EDAC}">
                  <c15:fullRef>
                    <c15:sqref>'1.8.B'!$X$3:$X$49</c15:sqref>
                  </c15:fullRef>
                </c:ext>
              </c:extLst>
              <c:f>('1.8.B'!$X$3:$X$47,'1.8.B'!$X$49)</c:f>
              <c:numCache>
                <c:formatCode>General</c:formatCode>
                <c:ptCount val="46"/>
                <c:pt idx="0">
                  <c:v>3.84900266666666E-2</c:v>
                </c:pt>
                <c:pt idx="1">
                  <c:v>7.2582347500000005E-2</c:v>
                </c:pt>
                <c:pt idx="2">
                  <c:v>0.37329016999999998</c:v>
                </c:pt>
                <c:pt idx="3">
                  <c:v>4.6247225250000001</c:v>
                </c:pt>
                <c:pt idx="4">
                  <c:v>1.0681416500000001</c:v>
                </c:pt>
                <c:pt idx="5">
                  <c:v>0.57080374499999997</c:v>
                </c:pt>
                <c:pt idx="6">
                  <c:v>0.47476045249999999</c:v>
                </c:pt>
                <c:pt idx="7">
                  <c:v>0.16391246249999999</c:v>
                </c:pt>
                <c:pt idx="8">
                  <c:v>7.6345308249999997</c:v>
                </c:pt>
                <c:pt idx="9">
                  <c:v>6.9193948750000001</c:v>
                </c:pt>
                <c:pt idx="10">
                  <c:v>2.1802977749999899</c:v>
                </c:pt>
                <c:pt idx="11">
                  <c:v>2.1420547750000001</c:v>
                </c:pt>
                <c:pt idx="12">
                  <c:v>1.576239825</c:v>
                </c:pt>
                <c:pt idx="13">
                  <c:v>0.62851510999999904</c:v>
                </c:pt>
                <c:pt idx="14">
                  <c:v>1.00679238</c:v>
                </c:pt>
                <c:pt idx="15">
                  <c:v>6.2223135750000003</c:v>
                </c:pt>
                <c:pt idx="16">
                  <c:v>2.6882662499999999</c:v>
                </c:pt>
                <c:pt idx="17">
                  <c:v>1.5694136750000001</c:v>
                </c:pt>
                <c:pt idx="18">
                  <c:v>1.809283875</c:v>
                </c:pt>
                <c:pt idx="19">
                  <c:v>2.5693718424999998</c:v>
                </c:pt>
                <c:pt idx="20">
                  <c:v>5.1739848249999998</c:v>
                </c:pt>
                <c:pt idx="21">
                  <c:v>0.94883497500000002</c:v>
                </c:pt>
                <c:pt idx="22">
                  <c:v>1.259352875</c:v>
                </c:pt>
                <c:pt idx="23">
                  <c:v>1.5777417499999999</c:v>
                </c:pt>
                <c:pt idx="24">
                  <c:v>1.34798105</c:v>
                </c:pt>
                <c:pt idx="25">
                  <c:v>1.41326464</c:v>
                </c:pt>
                <c:pt idx="26">
                  <c:v>1.8161988250000001</c:v>
                </c:pt>
                <c:pt idx="27">
                  <c:v>3.0246762999999999</c:v>
                </c:pt>
                <c:pt idx="28">
                  <c:v>2.5262471325</c:v>
                </c:pt>
                <c:pt idx="29">
                  <c:v>6.235528875</c:v>
                </c:pt>
                <c:pt idx="30">
                  <c:v>2.1182416499999999</c:v>
                </c:pt>
                <c:pt idx="31">
                  <c:v>3.067430275</c:v>
                </c:pt>
                <c:pt idx="32">
                  <c:v>3.3330432999999999</c:v>
                </c:pt>
                <c:pt idx="33">
                  <c:v>4.0075803250000002</c:v>
                </c:pt>
                <c:pt idx="34">
                  <c:v>7.9131404249999999</c:v>
                </c:pt>
                <c:pt idx="35">
                  <c:v>7.5772672249999999</c:v>
                </c:pt>
                <c:pt idx="36">
                  <c:v>6.4981574249999996</c:v>
                </c:pt>
                <c:pt idx="37">
                  <c:v>22.00998225</c:v>
                </c:pt>
                <c:pt idx="38">
                  <c:v>31.710265499999998</c:v>
                </c:pt>
                <c:pt idx="39">
                  <c:v>13.133687</c:v>
                </c:pt>
                <c:pt idx="40">
                  <c:v>13.07367</c:v>
                </c:pt>
                <c:pt idx="41">
                  <c:v>4.8058116249999996</c:v>
                </c:pt>
                <c:pt idx="42">
                  <c:v>4.3022916249999996</c:v>
                </c:pt>
                <c:pt idx="43">
                  <c:v>4.8587089749999999</c:v>
                </c:pt>
                <c:pt idx="44">
                  <c:v>24.837700250000001</c:v>
                </c:pt>
                <c:pt idx="45">
                  <c:v>7.5918802999999997</c:v>
                </c:pt>
              </c:numCache>
            </c:numRef>
          </c:val>
          <c:smooth val="0"/>
          <c:extLst>
            <c:ext xmlns:c16="http://schemas.microsoft.com/office/drawing/2014/chart" uri="{C3380CC4-5D6E-409C-BE32-E72D297353CC}">
              <c16:uniqueId val="{00000002-3B27-4A44-A539-1C75E5827994}"/>
            </c:ext>
          </c:extLst>
        </c:ser>
        <c:dLbls>
          <c:showLegendKey val="0"/>
          <c:showVal val="0"/>
          <c:showCatName val="0"/>
          <c:showSerName val="0"/>
          <c:showPercent val="0"/>
          <c:showBubbleSize val="0"/>
        </c:dLbls>
        <c:marker val="1"/>
        <c:smooth val="0"/>
        <c:axId val="169327967"/>
        <c:axId val="214322847"/>
      </c:lineChart>
      <c:catAx>
        <c:axId val="2119538079"/>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23895119"/>
        <c:crosses val="autoZero"/>
        <c:auto val="1"/>
        <c:lblAlgn val="ctr"/>
        <c:lblOffset val="100"/>
        <c:noMultiLvlLbl val="0"/>
      </c:catAx>
      <c:valAx>
        <c:axId val="212389511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19538079"/>
        <c:crosses val="autoZero"/>
        <c:crossBetween val="between"/>
      </c:valAx>
      <c:valAx>
        <c:axId val="214322847"/>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9327967"/>
        <c:crosses val="max"/>
        <c:crossBetween val="between"/>
      </c:valAx>
      <c:catAx>
        <c:axId val="169327967"/>
        <c:scaling>
          <c:orientation val="minMax"/>
        </c:scaling>
        <c:delete val="1"/>
        <c:axPos val="b"/>
        <c:numFmt formatCode="General" sourceLinked="1"/>
        <c:majorTickMark val="out"/>
        <c:minorTickMark val="none"/>
        <c:tickLblPos val="nextTo"/>
        <c:crossAx val="214322847"/>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141732283464E-2"/>
          <c:y val="0.14273090863642043"/>
          <c:w val="0.89860710119568388"/>
          <c:h val="0.65918010248718906"/>
        </c:manualLayout>
      </c:layout>
      <c:lineChart>
        <c:grouping val="standard"/>
        <c:varyColors val="0"/>
        <c:ser>
          <c:idx val="0"/>
          <c:order val="0"/>
          <c:tx>
            <c:strRef>
              <c:f>'1.8.C'!$V$2</c:f>
              <c:strCache>
                <c:ptCount val="1"/>
                <c:pt idx="0">
                  <c:v>Advanced economies</c:v>
                </c:pt>
              </c:strCache>
            </c:strRef>
          </c:tx>
          <c:spPr>
            <a:ln w="76200" cap="rnd">
              <a:solidFill>
                <a:schemeClr val="accent1"/>
              </a:solidFill>
              <a:round/>
            </a:ln>
            <a:effectLst/>
          </c:spPr>
          <c:marker>
            <c:symbol val="none"/>
          </c:marker>
          <c:cat>
            <c:numRef>
              <c:f>'1.8.C'!$U$3:$U$49</c:f>
              <c:numCache>
                <c:formatCode>General</c:formatCode>
                <c:ptCount val="4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numCache>
            </c:numRef>
          </c:cat>
          <c:val>
            <c:numRef>
              <c:f>'1.8.C'!$V$3:$V$49</c:f>
              <c:numCache>
                <c:formatCode>General</c:formatCode>
                <c:ptCount val="47"/>
                <c:pt idx="0">
                  <c:v>1.4800802</c:v>
                </c:pt>
                <c:pt idx="1">
                  <c:v>1.9168725499999999</c:v>
                </c:pt>
                <c:pt idx="2">
                  <c:v>3.05173742499999</c:v>
                </c:pt>
                <c:pt idx="3">
                  <c:v>3.5649783249999998</c:v>
                </c:pt>
                <c:pt idx="4">
                  <c:v>3.9434546749999999</c:v>
                </c:pt>
                <c:pt idx="5">
                  <c:v>3.2790688750000001</c:v>
                </c:pt>
                <c:pt idx="6">
                  <c:v>2.9922005249999999</c:v>
                </c:pt>
                <c:pt idx="7">
                  <c:v>2.542378475</c:v>
                </c:pt>
                <c:pt idx="8">
                  <c:v>2.346010975</c:v>
                </c:pt>
                <c:pt idx="9">
                  <c:v>3.2191357250000001</c:v>
                </c:pt>
                <c:pt idx="10">
                  <c:v>2.6548524499999999</c:v>
                </c:pt>
                <c:pt idx="11">
                  <c:v>2.4177474999999999</c:v>
                </c:pt>
                <c:pt idx="12">
                  <c:v>2.3499546750000002</c:v>
                </c:pt>
                <c:pt idx="13">
                  <c:v>1.9043232999999999</c:v>
                </c:pt>
                <c:pt idx="14">
                  <c:v>1.636618675</c:v>
                </c:pt>
                <c:pt idx="15">
                  <c:v>2.3423582000000001</c:v>
                </c:pt>
                <c:pt idx="16">
                  <c:v>1.8440118249999999</c:v>
                </c:pt>
                <c:pt idx="17">
                  <c:v>1.3470816999999999</c:v>
                </c:pt>
                <c:pt idx="18">
                  <c:v>1.4491274249999999</c:v>
                </c:pt>
                <c:pt idx="19">
                  <c:v>1.5719039749999999</c:v>
                </c:pt>
                <c:pt idx="20">
                  <c:v>1.9159838499999999</c:v>
                </c:pt>
                <c:pt idx="21">
                  <c:v>1.7100751249999999</c:v>
                </c:pt>
                <c:pt idx="22">
                  <c:v>1.331471375</c:v>
                </c:pt>
                <c:pt idx="23">
                  <c:v>1.643604375</c:v>
                </c:pt>
                <c:pt idx="24">
                  <c:v>1.439693825</c:v>
                </c:pt>
                <c:pt idx="25">
                  <c:v>1.3221434249999999</c:v>
                </c:pt>
                <c:pt idx="26">
                  <c:v>1.2312231250000001</c:v>
                </c:pt>
                <c:pt idx="27">
                  <c:v>1.2143404499999999</c:v>
                </c:pt>
                <c:pt idx="28">
                  <c:v>1.135930275</c:v>
                </c:pt>
                <c:pt idx="29">
                  <c:v>1.156786775</c:v>
                </c:pt>
                <c:pt idx="30">
                  <c:v>1.4338794749999999</c:v>
                </c:pt>
                <c:pt idx="31">
                  <c:v>1.5077263750000001</c:v>
                </c:pt>
                <c:pt idx="32">
                  <c:v>1.3864022</c:v>
                </c:pt>
                <c:pt idx="33">
                  <c:v>1.4098656249999999</c:v>
                </c:pt>
                <c:pt idx="34">
                  <c:v>0.96634636750000003</c:v>
                </c:pt>
                <c:pt idx="35">
                  <c:v>1.0773657999999999</c:v>
                </c:pt>
                <c:pt idx="36">
                  <c:v>1.244335575</c:v>
                </c:pt>
                <c:pt idx="37">
                  <c:v>1.8271652</c:v>
                </c:pt>
                <c:pt idx="38">
                  <c:v>2.9723902</c:v>
                </c:pt>
                <c:pt idx="39">
                  <c:v>1.709959325</c:v>
                </c:pt>
                <c:pt idx="40">
                  <c:v>1.406039075</c:v>
                </c:pt>
                <c:pt idx="41">
                  <c:v>1.402769825</c:v>
                </c:pt>
                <c:pt idx="42">
                  <c:v>1.2250785500000001</c:v>
                </c:pt>
                <c:pt idx="43">
                  <c:v>0.90783388499999995</c:v>
                </c:pt>
                <c:pt idx="44">
                  <c:v>1.1170238275</c:v>
                </c:pt>
                <c:pt idx="45">
                  <c:v>1.3564290750000001</c:v>
                </c:pt>
                <c:pt idx="46">
                  <c:v>1.5362779</c:v>
                </c:pt>
              </c:numCache>
            </c:numRef>
          </c:val>
          <c:smooth val="0"/>
          <c:extLst>
            <c:ext xmlns:c16="http://schemas.microsoft.com/office/drawing/2014/chart" uri="{C3380CC4-5D6E-409C-BE32-E72D297353CC}">
              <c16:uniqueId val="{00000000-3BA8-4920-A9AE-C6DC36E911E0}"/>
            </c:ext>
          </c:extLst>
        </c:ser>
        <c:ser>
          <c:idx val="1"/>
          <c:order val="1"/>
          <c:tx>
            <c:strRef>
              <c:f>'1.8.C'!$W$2</c:f>
              <c:strCache>
                <c:ptCount val="1"/>
                <c:pt idx="0">
                  <c:v>EMDEs</c:v>
                </c:pt>
              </c:strCache>
            </c:strRef>
          </c:tx>
          <c:spPr>
            <a:ln w="76200" cap="rnd">
              <a:solidFill>
                <a:schemeClr val="accent2"/>
              </a:solidFill>
              <a:round/>
            </a:ln>
            <a:effectLst/>
          </c:spPr>
          <c:marker>
            <c:symbol val="none"/>
          </c:marker>
          <c:cat>
            <c:numRef>
              <c:f>'1.8.C'!$U$3:$U$49</c:f>
              <c:numCache>
                <c:formatCode>General</c:formatCode>
                <c:ptCount val="4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numCache>
            </c:numRef>
          </c:cat>
          <c:val>
            <c:numRef>
              <c:f>'1.8.C'!$W$3:$W$49</c:f>
              <c:numCache>
                <c:formatCode>General</c:formatCode>
                <c:ptCount val="47"/>
                <c:pt idx="0">
                  <c:v>3.1097014666666598</c:v>
                </c:pt>
                <c:pt idx="1">
                  <c:v>4.4475487999999999</c:v>
                </c:pt>
                <c:pt idx="2">
                  <c:v>6.9970090000000003</c:v>
                </c:pt>
                <c:pt idx="3">
                  <c:v>9.342778225</c:v>
                </c:pt>
                <c:pt idx="4">
                  <c:v>9.0256826500000003</c:v>
                </c:pt>
                <c:pt idx="5">
                  <c:v>6.2266576499999999</c:v>
                </c:pt>
                <c:pt idx="6">
                  <c:v>5.5269442499999997</c:v>
                </c:pt>
                <c:pt idx="7">
                  <c:v>4.7772289250000002</c:v>
                </c:pt>
                <c:pt idx="8">
                  <c:v>5.183444325</c:v>
                </c:pt>
                <c:pt idx="9">
                  <c:v>5.9691244000000001</c:v>
                </c:pt>
                <c:pt idx="10">
                  <c:v>5.71839605</c:v>
                </c:pt>
                <c:pt idx="11">
                  <c:v>5.8352347250000003</c:v>
                </c:pt>
                <c:pt idx="12">
                  <c:v>5.1341840750000003</c:v>
                </c:pt>
                <c:pt idx="13">
                  <c:v>5.2605246750000001</c:v>
                </c:pt>
                <c:pt idx="14">
                  <c:v>5.956275625</c:v>
                </c:pt>
                <c:pt idx="15">
                  <c:v>5.2863997749999898</c:v>
                </c:pt>
                <c:pt idx="16">
                  <c:v>5.2625543500000003</c:v>
                </c:pt>
                <c:pt idx="17">
                  <c:v>5.9391299999999996</c:v>
                </c:pt>
                <c:pt idx="18">
                  <c:v>5.9661931250000002</c:v>
                </c:pt>
                <c:pt idx="19">
                  <c:v>5.9847552999999998</c:v>
                </c:pt>
                <c:pt idx="20">
                  <c:v>6.4563331999999898</c:v>
                </c:pt>
                <c:pt idx="21">
                  <c:v>6.2855189249999999</c:v>
                </c:pt>
                <c:pt idx="22">
                  <c:v>6.4803725249999999</c:v>
                </c:pt>
                <c:pt idx="23">
                  <c:v>6.1428650749999996</c:v>
                </c:pt>
                <c:pt idx="24">
                  <c:v>7.1254460750000002</c:v>
                </c:pt>
                <c:pt idx="25">
                  <c:v>5.9516064249999898</c:v>
                </c:pt>
                <c:pt idx="26">
                  <c:v>4.8723220999999999</c:v>
                </c:pt>
                <c:pt idx="27">
                  <c:v>4.5772304249999998</c:v>
                </c:pt>
                <c:pt idx="28">
                  <c:v>4.692830775</c:v>
                </c:pt>
                <c:pt idx="29">
                  <c:v>3.3743884999999998</c:v>
                </c:pt>
                <c:pt idx="30">
                  <c:v>3.2377536500000001</c:v>
                </c:pt>
                <c:pt idx="31">
                  <c:v>3.1345172250000002</c:v>
                </c:pt>
                <c:pt idx="32">
                  <c:v>2.9232364</c:v>
                </c:pt>
                <c:pt idx="33">
                  <c:v>2.828509875</c:v>
                </c:pt>
                <c:pt idx="34">
                  <c:v>2.5308577749999999</c:v>
                </c:pt>
                <c:pt idx="35">
                  <c:v>2.9979675499999998</c:v>
                </c:pt>
                <c:pt idx="36">
                  <c:v>3.0834047999999998</c:v>
                </c:pt>
                <c:pt idx="37">
                  <c:v>4.2213347250000002</c:v>
                </c:pt>
                <c:pt idx="38">
                  <c:v>5.8250923500000003</c:v>
                </c:pt>
                <c:pt idx="39">
                  <c:v>3.1608198500000002</c:v>
                </c:pt>
                <c:pt idx="40">
                  <c:v>2.6931326499999999</c:v>
                </c:pt>
                <c:pt idx="41">
                  <c:v>2.6992167249999999</c:v>
                </c:pt>
                <c:pt idx="42">
                  <c:v>2.39763959999999</c:v>
                </c:pt>
                <c:pt idx="43">
                  <c:v>1.8554276750000001</c:v>
                </c:pt>
                <c:pt idx="44">
                  <c:v>2.3628022500000001</c:v>
                </c:pt>
                <c:pt idx="45">
                  <c:v>2.3889620499999999</c:v>
                </c:pt>
                <c:pt idx="46">
                  <c:v>2.2747557333333299</c:v>
                </c:pt>
              </c:numCache>
            </c:numRef>
          </c:val>
          <c:smooth val="0"/>
          <c:extLst>
            <c:ext xmlns:c16="http://schemas.microsoft.com/office/drawing/2014/chart" uri="{C3380CC4-5D6E-409C-BE32-E72D297353CC}">
              <c16:uniqueId val="{00000001-3BA8-4920-A9AE-C6DC36E911E0}"/>
            </c:ext>
          </c:extLst>
        </c:ser>
        <c:ser>
          <c:idx val="2"/>
          <c:order val="2"/>
          <c:tx>
            <c:strRef>
              <c:f>'1.8.C'!$X$2</c:f>
              <c:strCache>
                <c:ptCount val="1"/>
                <c:pt idx="0">
                  <c:v>LICs</c:v>
                </c:pt>
              </c:strCache>
            </c:strRef>
          </c:tx>
          <c:spPr>
            <a:ln w="76200" cap="rnd">
              <a:solidFill>
                <a:schemeClr val="accent3"/>
              </a:solidFill>
              <a:round/>
            </a:ln>
            <a:effectLst/>
          </c:spPr>
          <c:marker>
            <c:symbol val="none"/>
          </c:marker>
          <c:cat>
            <c:numRef>
              <c:f>'1.8.C'!$U$3:$U$49</c:f>
              <c:numCache>
                <c:formatCode>General</c:formatCode>
                <c:ptCount val="4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numCache>
            </c:numRef>
          </c:cat>
          <c:val>
            <c:numRef>
              <c:f>'1.8.C'!$X$3:$X$49</c:f>
              <c:numCache>
                <c:formatCode>General</c:formatCode>
                <c:ptCount val="47"/>
                <c:pt idx="0">
                  <c:v>7.1551458666666603</c:v>
                </c:pt>
                <c:pt idx="1">
                  <c:v>8.477405675</c:v>
                </c:pt>
                <c:pt idx="2">
                  <c:v>8.431208775</c:v>
                </c:pt>
                <c:pt idx="3">
                  <c:v>11.25258925</c:v>
                </c:pt>
                <c:pt idx="4">
                  <c:v>12.523226749999999</c:v>
                </c:pt>
                <c:pt idx="5">
                  <c:v>12.397028499999999</c:v>
                </c:pt>
                <c:pt idx="6">
                  <c:v>12.284277749999999</c:v>
                </c:pt>
                <c:pt idx="7">
                  <c:v>12.979892250000001</c:v>
                </c:pt>
                <c:pt idx="8">
                  <c:v>7.4482108499999997</c:v>
                </c:pt>
                <c:pt idx="9">
                  <c:v>8.971320425</c:v>
                </c:pt>
                <c:pt idx="10">
                  <c:v>8.5835133750000008</c:v>
                </c:pt>
                <c:pt idx="11">
                  <c:v>11.007676500000001</c:v>
                </c:pt>
                <c:pt idx="12">
                  <c:v>8.7074236000000003</c:v>
                </c:pt>
                <c:pt idx="13">
                  <c:v>10.526901575</c:v>
                </c:pt>
                <c:pt idx="14">
                  <c:v>10.406108700000001</c:v>
                </c:pt>
                <c:pt idx="15">
                  <c:v>9.2628753750000001</c:v>
                </c:pt>
                <c:pt idx="16">
                  <c:v>9.8326077000000005</c:v>
                </c:pt>
                <c:pt idx="17">
                  <c:v>8.2022185499999996</c:v>
                </c:pt>
                <c:pt idx="18">
                  <c:v>6.8819062500000001</c:v>
                </c:pt>
                <c:pt idx="19">
                  <c:v>5.7785522249999897</c:v>
                </c:pt>
                <c:pt idx="20">
                  <c:v>7.8546263500000002</c:v>
                </c:pt>
                <c:pt idx="21">
                  <c:v>8.7712222749999995</c:v>
                </c:pt>
                <c:pt idx="22">
                  <c:v>7.9074371750000001</c:v>
                </c:pt>
                <c:pt idx="23">
                  <c:v>17.843948999999999</c:v>
                </c:pt>
                <c:pt idx="24">
                  <c:v>19.14247275</c:v>
                </c:pt>
                <c:pt idx="25">
                  <c:v>8.0659937749999902</c:v>
                </c:pt>
                <c:pt idx="26">
                  <c:v>7.2045601499999998</c:v>
                </c:pt>
                <c:pt idx="27">
                  <c:v>5.753815275</c:v>
                </c:pt>
                <c:pt idx="28">
                  <c:v>6.7688416499999997</c:v>
                </c:pt>
                <c:pt idx="29">
                  <c:v>5.232988025</c:v>
                </c:pt>
                <c:pt idx="30">
                  <c:v>6.7435784749999996</c:v>
                </c:pt>
                <c:pt idx="31">
                  <c:v>5.2497578999999996</c:v>
                </c:pt>
                <c:pt idx="32">
                  <c:v>6.5388796749999996</c:v>
                </c:pt>
                <c:pt idx="33">
                  <c:v>5.2188702500000002</c:v>
                </c:pt>
                <c:pt idx="34">
                  <c:v>6.5170794499999998</c:v>
                </c:pt>
                <c:pt idx="35">
                  <c:v>7.1015557999999999</c:v>
                </c:pt>
                <c:pt idx="36">
                  <c:v>4.8102191000000003</c:v>
                </c:pt>
                <c:pt idx="37">
                  <c:v>6.1594862499999996</c:v>
                </c:pt>
                <c:pt idx="38">
                  <c:v>8.1426210999999995</c:v>
                </c:pt>
                <c:pt idx="39">
                  <c:v>5.7107028</c:v>
                </c:pt>
                <c:pt idx="40">
                  <c:v>4.3353169249999999</c:v>
                </c:pt>
                <c:pt idx="41">
                  <c:v>4.2376182499999997</c:v>
                </c:pt>
                <c:pt idx="42">
                  <c:v>3.6280261249999999</c:v>
                </c:pt>
                <c:pt idx="43">
                  <c:v>3.0469200000000001</c:v>
                </c:pt>
                <c:pt idx="44">
                  <c:v>2.7005919249999999</c:v>
                </c:pt>
                <c:pt idx="45">
                  <c:v>3.6808519749999999</c:v>
                </c:pt>
                <c:pt idx="46">
                  <c:v>2.9439291666666598</c:v>
                </c:pt>
              </c:numCache>
            </c:numRef>
          </c:val>
          <c:smooth val="0"/>
          <c:extLst>
            <c:ext xmlns:c16="http://schemas.microsoft.com/office/drawing/2014/chart" uri="{C3380CC4-5D6E-409C-BE32-E72D297353CC}">
              <c16:uniqueId val="{00000002-3BA8-4920-A9AE-C6DC36E911E0}"/>
            </c:ext>
          </c:extLst>
        </c:ser>
        <c:dLbls>
          <c:showLegendKey val="0"/>
          <c:showVal val="0"/>
          <c:showCatName val="0"/>
          <c:showSerName val="0"/>
          <c:showPercent val="0"/>
          <c:showBubbleSize val="0"/>
        </c:dLbls>
        <c:smooth val="0"/>
        <c:axId val="1236764975"/>
        <c:axId val="1000239951"/>
      </c:lineChart>
      <c:catAx>
        <c:axId val="1236764975"/>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00239951"/>
        <c:crosses val="autoZero"/>
        <c:auto val="1"/>
        <c:lblAlgn val="ctr"/>
        <c:lblOffset val="100"/>
        <c:noMultiLvlLbl val="0"/>
      </c:catAx>
      <c:valAx>
        <c:axId val="1000239951"/>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6764975"/>
        <c:crosses val="autoZero"/>
        <c:crossBetween val="between"/>
      </c:valAx>
      <c:spPr>
        <a:noFill/>
        <a:ln>
          <a:noFill/>
        </a:ln>
        <a:effectLst/>
      </c:spPr>
    </c:plotArea>
    <c:legend>
      <c:legendPos val="t"/>
      <c:layout>
        <c:manualLayout>
          <c:xMode val="edge"/>
          <c:yMode val="edge"/>
          <c:x val="0.15011574074074072"/>
          <c:y val="1.984126984126984E-2"/>
          <c:w val="0.84463218139399243"/>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920676582093899E-2"/>
          <c:y val="0.14273090863642043"/>
          <c:w val="0.88934784193642458"/>
          <c:h val="0.36315444944381958"/>
        </c:manualLayout>
      </c:layout>
      <c:barChart>
        <c:barDir val="col"/>
        <c:grouping val="clustered"/>
        <c:varyColors val="0"/>
        <c:ser>
          <c:idx val="0"/>
          <c:order val="0"/>
          <c:tx>
            <c:strRef>
              <c:f>'1.8.D'!$W$2</c:f>
              <c:strCache>
                <c:ptCount val="1"/>
                <c:pt idx="0">
                  <c:v>inflation volatility</c:v>
                </c:pt>
              </c:strCache>
            </c:strRef>
          </c:tx>
          <c:spPr>
            <a:solidFill>
              <a:schemeClr val="accent1"/>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D04D-4112-A39F-09134DE8CDAA}"/>
              </c:ext>
            </c:extLst>
          </c:dPt>
          <c:dPt>
            <c:idx val="3"/>
            <c:invertIfNegative val="0"/>
            <c:bubble3D val="0"/>
            <c:spPr>
              <a:solidFill>
                <a:srgbClr val="EB1C2D"/>
              </a:solidFill>
              <a:ln>
                <a:noFill/>
              </a:ln>
              <a:effectLst/>
            </c:spPr>
            <c:extLst>
              <c:ext xmlns:c16="http://schemas.microsoft.com/office/drawing/2014/chart" uri="{C3380CC4-5D6E-409C-BE32-E72D297353CC}">
                <c16:uniqueId val="{00000003-D04D-4112-A39F-09134DE8CDAA}"/>
              </c:ext>
            </c:extLst>
          </c:dPt>
          <c:dPt>
            <c:idx val="5"/>
            <c:invertIfNegative val="0"/>
            <c:bubble3D val="0"/>
            <c:spPr>
              <a:solidFill>
                <a:srgbClr val="EB1C2D"/>
              </a:solidFill>
              <a:ln>
                <a:noFill/>
              </a:ln>
              <a:effectLst/>
            </c:spPr>
            <c:extLst>
              <c:ext xmlns:c16="http://schemas.microsoft.com/office/drawing/2014/chart" uri="{C3380CC4-5D6E-409C-BE32-E72D297353CC}">
                <c16:uniqueId val="{00000005-D04D-4112-A39F-09134DE8CDAA}"/>
              </c:ext>
            </c:extLst>
          </c:dPt>
          <c:cat>
            <c:multiLvlStrRef>
              <c:f>'1.8.D'!$U$3:$V$8</c:f>
              <c:multiLvlStrCache>
                <c:ptCount val="6"/>
                <c:lvl>
                  <c:pt idx="0">
                    <c:v>1970-1997</c:v>
                  </c:pt>
                  <c:pt idx="1">
                    <c:v>1998-2017</c:v>
                  </c:pt>
                  <c:pt idx="2">
                    <c:v>1970-1997</c:v>
                  </c:pt>
                  <c:pt idx="3">
                    <c:v>1998-2017</c:v>
                  </c:pt>
                  <c:pt idx="4">
                    <c:v>1970-1997</c:v>
                  </c:pt>
                  <c:pt idx="5">
                    <c:v>1998-2017</c:v>
                  </c:pt>
                </c:lvl>
                <c:lvl>
                  <c:pt idx="0">
                    <c:v>EAP</c:v>
                  </c:pt>
                  <c:pt idx="2">
                    <c:v>ECA</c:v>
                  </c:pt>
                  <c:pt idx="4">
                    <c:v>LAC</c:v>
                  </c:pt>
                </c:lvl>
              </c:multiLvlStrCache>
            </c:multiLvlStrRef>
          </c:cat>
          <c:val>
            <c:numRef>
              <c:f>'1.8.D'!$W$3:$W$8</c:f>
              <c:numCache>
                <c:formatCode>General</c:formatCode>
                <c:ptCount val="6"/>
                <c:pt idx="0">
                  <c:v>5.0116813000000002</c:v>
                </c:pt>
                <c:pt idx="1">
                  <c:v>3.2787668000000001</c:v>
                </c:pt>
                <c:pt idx="2">
                  <c:v>17.402425999999998</c:v>
                </c:pt>
                <c:pt idx="3">
                  <c:v>3.6145448999999998</c:v>
                </c:pt>
                <c:pt idx="4">
                  <c:v>5.5683765000000003</c:v>
                </c:pt>
                <c:pt idx="5">
                  <c:v>2.4972713</c:v>
                </c:pt>
              </c:numCache>
            </c:numRef>
          </c:val>
          <c:extLst>
            <c:ext xmlns:c16="http://schemas.microsoft.com/office/drawing/2014/chart" uri="{C3380CC4-5D6E-409C-BE32-E72D297353CC}">
              <c16:uniqueId val="{00000006-D04D-4112-A39F-09134DE8CDAA}"/>
            </c:ext>
          </c:extLst>
        </c:ser>
        <c:dLbls>
          <c:showLegendKey val="0"/>
          <c:showVal val="0"/>
          <c:showCatName val="0"/>
          <c:showSerName val="0"/>
          <c:showPercent val="0"/>
          <c:showBubbleSize val="0"/>
        </c:dLbls>
        <c:gapWidth val="219"/>
        <c:overlap val="-27"/>
        <c:axId val="2123406575"/>
        <c:axId val="2124193263"/>
      </c:barChart>
      <c:lineChart>
        <c:grouping val="standard"/>
        <c:varyColors val="0"/>
        <c:ser>
          <c:idx val="1"/>
          <c:order val="1"/>
          <c:tx>
            <c:strRef>
              <c:f>'1.8.D'!$X$2</c:f>
              <c:strCache>
                <c:ptCount val="1"/>
                <c:pt idx="0">
                  <c:v>Median 1970-1997</c:v>
                </c:pt>
              </c:strCache>
            </c:strRef>
          </c:tx>
          <c:spPr>
            <a:ln w="76200" cap="rnd">
              <a:solidFill>
                <a:srgbClr val="F78D28"/>
              </a:solidFill>
              <a:round/>
            </a:ln>
            <a:effectLst/>
          </c:spPr>
          <c:marker>
            <c:symbol val="none"/>
          </c:marker>
          <c:cat>
            <c:multiLvlStrRef>
              <c:f>'1.8.D'!$U$3:$V$8</c:f>
              <c:multiLvlStrCache>
                <c:ptCount val="6"/>
                <c:lvl>
                  <c:pt idx="0">
                    <c:v>1970-1997</c:v>
                  </c:pt>
                  <c:pt idx="1">
                    <c:v>1998-2017</c:v>
                  </c:pt>
                  <c:pt idx="2">
                    <c:v>1970-1997</c:v>
                  </c:pt>
                  <c:pt idx="3">
                    <c:v>1998-2017</c:v>
                  </c:pt>
                  <c:pt idx="4">
                    <c:v>1970-1997</c:v>
                  </c:pt>
                  <c:pt idx="5">
                    <c:v>1998-2017</c:v>
                  </c:pt>
                </c:lvl>
                <c:lvl>
                  <c:pt idx="0">
                    <c:v>EAP</c:v>
                  </c:pt>
                  <c:pt idx="2">
                    <c:v>ECA</c:v>
                  </c:pt>
                  <c:pt idx="4">
                    <c:v>LAC</c:v>
                  </c:pt>
                </c:lvl>
              </c:multiLvlStrCache>
            </c:multiLvlStrRef>
          </c:cat>
          <c:val>
            <c:numRef>
              <c:f>'1.8.D'!$X$3:$X$8</c:f>
              <c:numCache>
                <c:formatCode>General</c:formatCode>
                <c:ptCount val="6"/>
                <c:pt idx="0">
                  <c:v>4.9780889000000004</c:v>
                </c:pt>
                <c:pt idx="1">
                  <c:v>4.9780889000000004</c:v>
                </c:pt>
                <c:pt idx="2">
                  <c:v>4.9780889000000004</c:v>
                </c:pt>
                <c:pt idx="3">
                  <c:v>4.9780889000000004</c:v>
                </c:pt>
                <c:pt idx="4">
                  <c:v>4.9780889000000004</c:v>
                </c:pt>
                <c:pt idx="5">
                  <c:v>4.9780889000000004</c:v>
                </c:pt>
              </c:numCache>
            </c:numRef>
          </c:val>
          <c:smooth val="0"/>
          <c:extLst>
            <c:ext xmlns:c16="http://schemas.microsoft.com/office/drawing/2014/chart" uri="{C3380CC4-5D6E-409C-BE32-E72D297353CC}">
              <c16:uniqueId val="{00000007-D04D-4112-A39F-09134DE8CDAA}"/>
            </c:ext>
          </c:extLst>
        </c:ser>
        <c:ser>
          <c:idx val="2"/>
          <c:order val="2"/>
          <c:tx>
            <c:strRef>
              <c:f>'1.8.D'!$Y$2</c:f>
              <c:strCache>
                <c:ptCount val="1"/>
                <c:pt idx="0">
                  <c:v>Median 1998-2017</c:v>
                </c:pt>
              </c:strCache>
            </c:strRef>
          </c:tx>
          <c:spPr>
            <a:ln w="76200" cap="rnd">
              <a:solidFill>
                <a:srgbClr val="00AB51"/>
              </a:solidFill>
              <a:round/>
            </a:ln>
            <a:effectLst/>
          </c:spPr>
          <c:marker>
            <c:symbol val="none"/>
          </c:marker>
          <c:cat>
            <c:multiLvlStrRef>
              <c:f>'1.8.D'!$U$3:$V$8</c:f>
              <c:multiLvlStrCache>
                <c:ptCount val="6"/>
                <c:lvl>
                  <c:pt idx="0">
                    <c:v>1970-1997</c:v>
                  </c:pt>
                  <c:pt idx="1">
                    <c:v>1998-2017</c:v>
                  </c:pt>
                  <c:pt idx="2">
                    <c:v>1970-1997</c:v>
                  </c:pt>
                  <c:pt idx="3">
                    <c:v>1998-2017</c:v>
                  </c:pt>
                  <c:pt idx="4">
                    <c:v>1970-1997</c:v>
                  </c:pt>
                  <c:pt idx="5">
                    <c:v>1998-2017</c:v>
                  </c:pt>
                </c:lvl>
                <c:lvl>
                  <c:pt idx="0">
                    <c:v>EAP</c:v>
                  </c:pt>
                  <c:pt idx="2">
                    <c:v>ECA</c:v>
                  </c:pt>
                  <c:pt idx="4">
                    <c:v>LAC</c:v>
                  </c:pt>
                </c:lvl>
              </c:multiLvlStrCache>
            </c:multiLvlStrRef>
          </c:cat>
          <c:val>
            <c:numRef>
              <c:f>'1.8.D'!$Y$3:$Y$8</c:f>
              <c:numCache>
                <c:formatCode>General</c:formatCode>
                <c:ptCount val="6"/>
                <c:pt idx="0">
                  <c:v>2.689298</c:v>
                </c:pt>
                <c:pt idx="1">
                  <c:v>2.689298</c:v>
                </c:pt>
                <c:pt idx="2">
                  <c:v>2.689298</c:v>
                </c:pt>
                <c:pt idx="3">
                  <c:v>2.689298</c:v>
                </c:pt>
                <c:pt idx="4">
                  <c:v>2.689298</c:v>
                </c:pt>
                <c:pt idx="5">
                  <c:v>2.689298</c:v>
                </c:pt>
              </c:numCache>
            </c:numRef>
          </c:val>
          <c:smooth val="0"/>
          <c:extLst>
            <c:ext xmlns:c16="http://schemas.microsoft.com/office/drawing/2014/chart" uri="{C3380CC4-5D6E-409C-BE32-E72D297353CC}">
              <c16:uniqueId val="{00000008-D04D-4112-A39F-09134DE8CDAA}"/>
            </c:ext>
          </c:extLst>
        </c:ser>
        <c:dLbls>
          <c:showLegendKey val="0"/>
          <c:showVal val="0"/>
          <c:showCatName val="0"/>
          <c:showSerName val="0"/>
          <c:showPercent val="0"/>
          <c:showBubbleSize val="0"/>
        </c:dLbls>
        <c:marker val="1"/>
        <c:smooth val="0"/>
        <c:axId val="2123406575"/>
        <c:axId val="2124193263"/>
      </c:lineChart>
      <c:catAx>
        <c:axId val="2123406575"/>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24193263"/>
        <c:crosses val="autoZero"/>
        <c:auto val="1"/>
        <c:lblAlgn val="ctr"/>
        <c:lblOffset val="100"/>
        <c:noMultiLvlLbl val="0"/>
      </c:catAx>
      <c:valAx>
        <c:axId val="2124193263"/>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23406575"/>
        <c:crosses val="autoZero"/>
        <c:crossBetween val="between"/>
        <c:majorUnit val="4"/>
      </c:valAx>
      <c:spPr>
        <a:noFill/>
        <a:ln>
          <a:noFill/>
        </a:ln>
        <a:effectLst/>
      </c:spPr>
    </c:plotArea>
    <c:legend>
      <c:legendPos val="t"/>
      <c:legendEntry>
        <c:idx val="0"/>
        <c:delete val="1"/>
      </c:legendEntry>
      <c:layout>
        <c:manualLayout>
          <c:xMode val="edge"/>
          <c:yMode val="edge"/>
          <c:x val="0.48770760425780119"/>
          <c:y val="5.9523809523809521E-3"/>
          <c:w val="0.51229243219597542"/>
          <c:h val="0.1599860017497812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261173082531356E-2"/>
          <c:y val="0.13941944756905386"/>
          <c:w val="0.91073882691746866"/>
          <c:h val="0.36674759405074364"/>
        </c:manualLayout>
      </c:layout>
      <c:barChart>
        <c:barDir val="col"/>
        <c:grouping val="clustered"/>
        <c:varyColors val="0"/>
        <c:ser>
          <c:idx val="0"/>
          <c:order val="0"/>
          <c:tx>
            <c:strRef>
              <c:f>'1.8.E'!$W$2</c:f>
              <c:strCache>
                <c:ptCount val="1"/>
                <c:pt idx="0">
                  <c:v>inflation volatility</c:v>
                </c:pt>
              </c:strCache>
            </c:strRef>
          </c:tx>
          <c:spPr>
            <a:solidFill>
              <a:schemeClr val="accent1"/>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5B71-4090-AD57-097176DE70BC}"/>
              </c:ext>
            </c:extLst>
          </c:dPt>
          <c:dPt>
            <c:idx val="3"/>
            <c:invertIfNegative val="0"/>
            <c:bubble3D val="0"/>
            <c:spPr>
              <a:solidFill>
                <a:srgbClr val="EB1C2D"/>
              </a:solidFill>
              <a:ln>
                <a:noFill/>
              </a:ln>
              <a:effectLst/>
            </c:spPr>
            <c:extLst>
              <c:ext xmlns:c16="http://schemas.microsoft.com/office/drawing/2014/chart" uri="{C3380CC4-5D6E-409C-BE32-E72D297353CC}">
                <c16:uniqueId val="{00000003-5B71-4090-AD57-097176DE70BC}"/>
              </c:ext>
            </c:extLst>
          </c:dPt>
          <c:dPt>
            <c:idx val="5"/>
            <c:invertIfNegative val="0"/>
            <c:bubble3D val="0"/>
            <c:spPr>
              <a:solidFill>
                <a:srgbClr val="EB1C2D"/>
              </a:solidFill>
              <a:ln>
                <a:noFill/>
              </a:ln>
              <a:effectLst/>
            </c:spPr>
            <c:extLst>
              <c:ext xmlns:c16="http://schemas.microsoft.com/office/drawing/2014/chart" uri="{C3380CC4-5D6E-409C-BE32-E72D297353CC}">
                <c16:uniqueId val="{00000005-5B71-4090-AD57-097176DE70BC}"/>
              </c:ext>
            </c:extLst>
          </c:dPt>
          <c:cat>
            <c:multiLvlStrRef>
              <c:f>'1.8.E'!$U$3:$V$8</c:f>
              <c:multiLvlStrCache>
                <c:ptCount val="6"/>
                <c:lvl>
                  <c:pt idx="0">
                    <c:v>1970-1997</c:v>
                  </c:pt>
                  <c:pt idx="1">
                    <c:v>1998-2017</c:v>
                  </c:pt>
                  <c:pt idx="2">
                    <c:v>1970-1997</c:v>
                  </c:pt>
                  <c:pt idx="3">
                    <c:v>1998-2017</c:v>
                  </c:pt>
                  <c:pt idx="4">
                    <c:v>1970-1997</c:v>
                  </c:pt>
                  <c:pt idx="5">
                    <c:v>1998-2017</c:v>
                  </c:pt>
                </c:lvl>
                <c:lvl>
                  <c:pt idx="0">
                    <c:v>MNA</c:v>
                  </c:pt>
                  <c:pt idx="2">
                    <c:v>SAR</c:v>
                  </c:pt>
                  <c:pt idx="4">
                    <c:v>SSA</c:v>
                  </c:pt>
                </c:lvl>
              </c:multiLvlStrCache>
            </c:multiLvlStrRef>
          </c:cat>
          <c:val>
            <c:numRef>
              <c:f>'1.8.E'!$W$3:$W$8</c:f>
              <c:numCache>
                <c:formatCode>General</c:formatCode>
                <c:ptCount val="6"/>
                <c:pt idx="0">
                  <c:v>5.0771915999999999</c:v>
                </c:pt>
                <c:pt idx="1">
                  <c:v>2.1847042000000001</c:v>
                </c:pt>
                <c:pt idx="2">
                  <c:v>5.1700742000000002</c:v>
                </c:pt>
                <c:pt idx="3">
                  <c:v>3.6924410000000001</c:v>
                </c:pt>
                <c:pt idx="4">
                  <c:v>8.4908897999999997</c:v>
                </c:pt>
                <c:pt idx="5">
                  <c:v>4.0247849000000002</c:v>
                </c:pt>
              </c:numCache>
            </c:numRef>
          </c:val>
          <c:extLst>
            <c:ext xmlns:c16="http://schemas.microsoft.com/office/drawing/2014/chart" uri="{C3380CC4-5D6E-409C-BE32-E72D297353CC}">
              <c16:uniqueId val="{00000006-5B71-4090-AD57-097176DE70BC}"/>
            </c:ext>
          </c:extLst>
        </c:ser>
        <c:dLbls>
          <c:showLegendKey val="0"/>
          <c:showVal val="0"/>
          <c:showCatName val="0"/>
          <c:showSerName val="0"/>
          <c:showPercent val="0"/>
          <c:showBubbleSize val="0"/>
        </c:dLbls>
        <c:gapWidth val="219"/>
        <c:overlap val="-27"/>
        <c:axId val="2123406575"/>
        <c:axId val="2124193263"/>
      </c:barChart>
      <c:lineChart>
        <c:grouping val="standard"/>
        <c:varyColors val="0"/>
        <c:ser>
          <c:idx val="1"/>
          <c:order val="1"/>
          <c:tx>
            <c:strRef>
              <c:f>'1.8.E'!$X$2</c:f>
              <c:strCache>
                <c:ptCount val="1"/>
                <c:pt idx="0">
                  <c:v>Median 1970-1997</c:v>
                </c:pt>
              </c:strCache>
            </c:strRef>
          </c:tx>
          <c:spPr>
            <a:ln w="76200" cap="rnd">
              <a:solidFill>
                <a:srgbClr val="F78D28"/>
              </a:solidFill>
              <a:round/>
            </a:ln>
            <a:effectLst/>
          </c:spPr>
          <c:marker>
            <c:symbol val="none"/>
          </c:marker>
          <c:cat>
            <c:multiLvlStrRef>
              <c:f>'1.8.E'!$U$3:$V$8</c:f>
              <c:multiLvlStrCache>
                <c:ptCount val="6"/>
                <c:lvl>
                  <c:pt idx="0">
                    <c:v>1970-1997</c:v>
                  </c:pt>
                  <c:pt idx="1">
                    <c:v>1998-2017</c:v>
                  </c:pt>
                  <c:pt idx="2">
                    <c:v>1970-1997</c:v>
                  </c:pt>
                  <c:pt idx="3">
                    <c:v>1998-2017</c:v>
                  </c:pt>
                  <c:pt idx="4">
                    <c:v>1970-1997</c:v>
                  </c:pt>
                  <c:pt idx="5">
                    <c:v>1998-2017</c:v>
                  </c:pt>
                </c:lvl>
                <c:lvl>
                  <c:pt idx="0">
                    <c:v>MNA</c:v>
                  </c:pt>
                  <c:pt idx="2">
                    <c:v>SAR</c:v>
                  </c:pt>
                  <c:pt idx="4">
                    <c:v>SSA</c:v>
                  </c:pt>
                </c:lvl>
              </c:multiLvlStrCache>
            </c:multiLvlStrRef>
          </c:cat>
          <c:val>
            <c:numRef>
              <c:f>'1.8.E'!$X$3:$X$8</c:f>
              <c:numCache>
                <c:formatCode>General</c:formatCode>
                <c:ptCount val="6"/>
                <c:pt idx="0">
                  <c:v>4.9780889000000004</c:v>
                </c:pt>
                <c:pt idx="1">
                  <c:v>4.9780889000000004</c:v>
                </c:pt>
                <c:pt idx="2">
                  <c:v>4.9780889000000004</c:v>
                </c:pt>
                <c:pt idx="3">
                  <c:v>4.9780889000000004</c:v>
                </c:pt>
                <c:pt idx="4">
                  <c:v>4.9780889000000004</c:v>
                </c:pt>
                <c:pt idx="5">
                  <c:v>4.9780889000000004</c:v>
                </c:pt>
              </c:numCache>
            </c:numRef>
          </c:val>
          <c:smooth val="0"/>
          <c:extLst>
            <c:ext xmlns:c16="http://schemas.microsoft.com/office/drawing/2014/chart" uri="{C3380CC4-5D6E-409C-BE32-E72D297353CC}">
              <c16:uniqueId val="{00000007-5B71-4090-AD57-097176DE70BC}"/>
            </c:ext>
          </c:extLst>
        </c:ser>
        <c:ser>
          <c:idx val="2"/>
          <c:order val="2"/>
          <c:tx>
            <c:strRef>
              <c:f>'1.8.E'!$Y$2</c:f>
              <c:strCache>
                <c:ptCount val="1"/>
                <c:pt idx="0">
                  <c:v>Median 1998-2017</c:v>
                </c:pt>
              </c:strCache>
            </c:strRef>
          </c:tx>
          <c:spPr>
            <a:ln w="76200" cap="rnd">
              <a:solidFill>
                <a:srgbClr val="00AB51"/>
              </a:solidFill>
              <a:round/>
            </a:ln>
            <a:effectLst/>
          </c:spPr>
          <c:marker>
            <c:symbol val="none"/>
          </c:marker>
          <c:cat>
            <c:multiLvlStrRef>
              <c:f>'1.8.E'!$U$3:$V$8</c:f>
              <c:multiLvlStrCache>
                <c:ptCount val="6"/>
                <c:lvl>
                  <c:pt idx="0">
                    <c:v>1970-1997</c:v>
                  </c:pt>
                  <c:pt idx="1">
                    <c:v>1998-2017</c:v>
                  </c:pt>
                  <c:pt idx="2">
                    <c:v>1970-1997</c:v>
                  </c:pt>
                  <c:pt idx="3">
                    <c:v>1998-2017</c:v>
                  </c:pt>
                  <c:pt idx="4">
                    <c:v>1970-1997</c:v>
                  </c:pt>
                  <c:pt idx="5">
                    <c:v>1998-2017</c:v>
                  </c:pt>
                </c:lvl>
                <c:lvl>
                  <c:pt idx="0">
                    <c:v>MNA</c:v>
                  </c:pt>
                  <c:pt idx="2">
                    <c:v>SAR</c:v>
                  </c:pt>
                  <c:pt idx="4">
                    <c:v>SSA</c:v>
                  </c:pt>
                </c:lvl>
              </c:multiLvlStrCache>
            </c:multiLvlStrRef>
          </c:cat>
          <c:val>
            <c:numRef>
              <c:f>'1.8.E'!$Y$3:$Y$8</c:f>
              <c:numCache>
                <c:formatCode>General</c:formatCode>
                <c:ptCount val="6"/>
                <c:pt idx="0">
                  <c:v>2.689298</c:v>
                </c:pt>
                <c:pt idx="1">
                  <c:v>2.689298</c:v>
                </c:pt>
                <c:pt idx="2">
                  <c:v>2.689298</c:v>
                </c:pt>
                <c:pt idx="3">
                  <c:v>2.689298</c:v>
                </c:pt>
                <c:pt idx="4">
                  <c:v>2.689298</c:v>
                </c:pt>
                <c:pt idx="5">
                  <c:v>2.689298</c:v>
                </c:pt>
              </c:numCache>
            </c:numRef>
          </c:val>
          <c:smooth val="0"/>
          <c:extLst>
            <c:ext xmlns:c16="http://schemas.microsoft.com/office/drawing/2014/chart" uri="{C3380CC4-5D6E-409C-BE32-E72D297353CC}">
              <c16:uniqueId val="{00000008-5B71-4090-AD57-097176DE70BC}"/>
            </c:ext>
          </c:extLst>
        </c:ser>
        <c:dLbls>
          <c:showLegendKey val="0"/>
          <c:showVal val="0"/>
          <c:showCatName val="0"/>
          <c:showSerName val="0"/>
          <c:showPercent val="0"/>
          <c:showBubbleSize val="0"/>
        </c:dLbls>
        <c:marker val="1"/>
        <c:smooth val="0"/>
        <c:axId val="2123406575"/>
        <c:axId val="2124193263"/>
      </c:lineChart>
      <c:catAx>
        <c:axId val="2123406575"/>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24193263"/>
        <c:crosses val="autoZero"/>
        <c:auto val="1"/>
        <c:lblAlgn val="ctr"/>
        <c:lblOffset val="100"/>
        <c:noMultiLvlLbl val="0"/>
      </c:catAx>
      <c:valAx>
        <c:axId val="2124193263"/>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23406575"/>
        <c:crosses val="autoZero"/>
        <c:crossBetween val="between"/>
        <c:majorUnit val="4"/>
      </c:valAx>
      <c:spPr>
        <a:noFill/>
        <a:ln>
          <a:noFill/>
        </a:ln>
        <a:effectLst/>
      </c:spPr>
    </c:plotArea>
    <c:legend>
      <c:legendPos val="t"/>
      <c:legendEntry>
        <c:idx val="0"/>
        <c:delete val="1"/>
      </c:legendEntry>
      <c:layout>
        <c:manualLayout>
          <c:xMode val="edge"/>
          <c:yMode val="edge"/>
          <c:x val="0.48655019685039369"/>
          <c:y val="2.5793650793650792E-2"/>
          <c:w val="0.51229243219597542"/>
          <c:h val="0.1599860017497812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307852143482072E-2"/>
          <c:y val="0.13012481773111692"/>
          <c:w val="0.78189118547681535"/>
          <c:h val="0.63604315085614294"/>
        </c:manualLayout>
      </c:layout>
      <c:barChart>
        <c:barDir val="col"/>
        <c:grouping val="clustered"/>
        <c:varyColors val="0"/>
        <c:ser>
          <c:idx val="0"/>
          <c:order val="0"/>
          <c:tx>
            <c:strRef>
              <c:f>'1.8.F'!$U$4</c:f>
              <c:strCache>
                <c:ptCount val="1"/>
                <c:pt idx="0">
                  <c:v>1990-2007</c:v>
                </c:pt>
              </c:strCache>
            </c:strRef>
          </c:tx>
          <c:spPr>
            <a:solidFill>
              <a:srgbClr val="002345"/>
            </a:solidFill>
            <a:ln>
              <a:noFill/>
            </a:ln>
            <a:effectLst/>
          </c:spPr>
          <c:invertIfNegative val="0"/>
          <c:cat>
            <c:multiLvlStrRef>
              <c:f>'1.8.F'!$V$2:$AA$3</c:f>
              <c:multiLvlStrCache>
                <c:ptCount val="6"/>
                <c:lvl>
                  <c:pt idx="0">
                    <c:v>AEs</c:v>
                  </c:pt>
                  <c:pt idx="1">
                    <c:v>EMDEs</c:v>
                  </c:pt>
                  <c:pt idx="2">
                    <c:v>LICs</c:v>
                  </c:pt>
                  <c:pt idx="3">
                    <c:v>AEs</c:v>
                  </c:pt>
                  <c:pt idx="4">
                    <c:v>EMDEs</c:v>
                  </c:pt>
                  <c:pt idx="5">
                    <c:v>LICs</c:v>
                  </c:pt>
                </c:lvl>
                <c:lvl>
                  <c:pt idx="0">
                    <c:v>Food</c:v>
                  </c:pt>
                  <c:pt idx="3">
                    <c:v>Energy</c:v>
                  </c:pt>
                </c:lvl>
              </c:multiLvlStrCache>
            </c:multiLvlStrRef>
          </c:cat>
          <c:val>
            <c:numRef>
              <c:f>'1.8.F'!$V$4:$AA$4</c:f>
              <c:numCache>
                <c:formatCode>General</c:formatCode>
                <c:ptCount val="6"/>
                <c:pt idx="0">
                  <c:v>2.7804503999999999</c:v>
                </c:pt>
                <c:pt idx="1">
                  <c:v>5.8404862</c:v>
                </c:pt>
                <c:pt idx="2">
                  <c:v>9.1239787999999997</c:v>
                </c:pt>
                <c:pt idx="3">
                  <c:v>7.3211805999999999</c:v>
                </c:pt>
                <c:pt idx="4">
                  <c:v>5.0328644999999996</c:v>
                </c:pt>
                <c:pt idx="5">
                  <c:v>6.1016675999999999</c:v>
                </c:pt>
              </c:numCache>
            </c:numRef>
          </c:val>
          <c:extLst>
            <c:ext xmlns:c16="http://schemas.microsoft.com/office/drawing/2014/chart" uri="{C3380CC4-5D6E-409C-BE32-E72D297353CC}">
              <c16:uniqueId val="{00000000-F434-4D2C-816E-4EDC2EC36B23}"/>
            </c:ext>
          </c:extLst>
        </c:ser>
        <c:ser>
          <c:idx val="1"/>
          <c:order val="1"/>
          <c:tx>
            <c:v>2010-17</c:v>
          </c:tx>
          <c:spPr>
            <a:solidFill>
              <a:srgbClr val="EB1C2D"/>
            </a:solidFill>
            <a:ln>
              <a:noFill/>
            </a:ln>
            <a:effectLst/>
          </c:spPr>
          <c:invertIfNegative val="0"/>
          <c:cat>
            <c:multiLvlStrRef>
              <c:f>'1.8.F'!$V$2:$AA$3</c:f>
              <c:multiLvlStrCache>
                <c:ptCount val="6"/>
                <c:lvl>
                  <c:pt idx="0">
                    <c:v>AEs</c:v>
                  </c:pt>
                  <c:pt idx="1">
                    <c:v>EMDEs</c:v>
                  </c:pt>
                  <c:pt idx="2">
                    <c:v>LICs</c:v>
                  </c:pt>
                  <c:pt idx="3">
                    <c:v>AEs</c:v>
                  </c:pt>
                  <c:pt idx="4">
                    <c:v>EMDEs</c:v>
                  </c:pt>
                  <c:pt idx="5">
                    <c:v>LICs</c:v>
                  </c:pt>
                </c:lvl>
                <c:lvl>
                  <c:pt idx="0">
                    <c:v>Food</c:v>
                  </c:pt>
                  <c:pt idx="3">
                    <c:v>Energy</c:v>
                  </c:pt>
                </c:lvl>
              </c:multiLvlStrCache>
            </c:multiLvlStrRef>
          </c:cat>
          <c:val>
            <c:numRef>
              <c:f>'1.8.F'!$V$5:$AA$5</c:f>
              <c:numCache>
                <c:formatCode>General</c:formatCode>
                <c:ptCount val="6"/>
                <c:pt idx="0">
                  <c:v>2.2942863</c:v>
                </c:pt>
                <c:pt idx="1">
                  <c:v>4.2993915999999999</c:v>
                </c:pt>
                <c:pt idx="2">
                  <c:v>7.0682571999999997</c:v>
                </c:pt>
                <c:pt idx="3">
                  <c:v>8.1067795</c:v>
                </c:pt>
                <c:pt idx="4">
                  <c:v>4.0515904999999997</c:v>
                </c:pt>
                <c:pt idx="5">
                  <c:v>5.3984246999999996</c:v>
                </c:pt>
              </c:numCache>
            </c:numRef>
          </c:val>
          <c:extLst>
            <c:ext xmlns:c16="http://schemas.microsoft.com/office/drawing/2014/chart" uri="{C3380CC4-5D6E-409C-BE32-E72D297353CC}">
              <c16:uniqueId val="{00000001-F434-4D2C-816E-4EDC2EC36B23}"/>
            </c:ext>
          </c:extLst>
        </c:ser>
        <c:dLbls>
          <c:showLegendKey val="0"/>
          <c:showVal val="0"/>
          <c:showCatName val="0"/>
          <c:showSerName val="0"/>
          <c:showPercent val="0"/>
          <c:showBubbleSize val="0"/>
        </c:dLbls>
        <c:gapWidth val="219"/>
        <c:overlap val="-27"/>
        <c:axId val="207116815"/>
        <c:axId val="210058991"/>
      </c:barChart>
      <c:lineChart>
        <c:grouping val="standard"/>
        <c:varyColors val="0"/>
        <c:ser>
          <c:idx val="2"/>
          <c:order val="2"/>
          <c:tx>
            <c:strRef>
              <c:f>'1.8.F'!$U$6</c:f>
              <c:strCache>
                <c:ptCount val="1"/>
                <c:pt idx="0">
                  <c:v>Weights (RHS)</c:v>
                </c:pt>
              </c:strCache>
            </c:strRef>
          </c:tx>
          <c:spPr>
            <a:ln w="25400" cap="rnd">
              <a:noFill/>
              <a:round/>
            </a:ln>
            <a:effectLst/>
          </c:spPr>
          <c:marker>
            <c:symbol val="dash"/>
            <c:size val="43"/>
            <c:spPr>
              <a:solidFill>
                <a:srgbClr val="EBB714"/>
              </a:solidFill>
              <a:ln w="9525">
                <a:noFill/>
              </a:ln>
              <a:effectLst/>
            </c:spPr>
          </c:marker>
          <c:cat>
            <c:multiLvlStrRef>
              <c:f>'1.8.F'!$V$2:$AA$3</c:f>
              <c:multiLvlStrCache>
                <c:ptCount val="6"/>
                <c:lvl>
                  <c:pt idx="0">
                    <c:v>AEs</c:v>
                  </c:pt>
                  <c:pt idx="1">
                    <c:v>EMDEs</c:v>
                  </c:pt>
                  <c:pt idx="2">
                    <c:v>LICs</c:v>
                  </c:pt>
                  <c:pt idx="3">
                    <c:v>AEs</c:v>
                  </c:pt>
                  <c:pt idx="4">
                    <c:v>EMDEs</c:v>
                  </c:pt>
                  <c:pt idx="5">
                    <c:v>LICs</c:v>
                  </c:pt>
                </c:lvl>
                <c:lvl>
                  <c:pt idx="0">
                    <c:v>Food</c:v>
                  </c:pt>
                  <c:pt idx="3">
                    <c:v>Energy</c:v>
                  </c:pt>
                </c:lvl>
              </c:multiLvlStrCache>
            </c:multiLvlStrRef>
          </c:cat>
          <c:val>
            <c:numRef>
              <c:f>'1.8.F'!$V$6:$AA$6</c:f>
              <c:numCache>
                <c:formatCode>General</c:formatCode>
                <c:ptCount val="6"/>
                <c:pt idx="0">
                  <c:v>14.56183</c:v>
                </c:pt>
                <c:pt idx="1">
                  <c:v>30.89479</c:v>
                </c:pt>
                <c:pt idx="2">
                  <c:v>87.024690000000007</c:v>
                </c:pt>
                <c:pt idx="3" formatCode="0.0">
                  <c:v>8.5482499999999995</c:v>
                </c:pt>
                <c:pt idx="4" formatCode="0.0">
                  <c:v>16.159749999999999</c:v>
                </c:pt>
                <c:pt idx="5" formatCode="0.0">
                  <c:v>14.043010000000001</c:v>
                </c:pt>
              </c:numCache>
            </c:numRef>
          </c:val>
          <c:smooth val="0"/>
          <c:extLst>
            <c:ext xmlns:c16="http://schemas.microsoft.com/office/drawing/2014/chart" uri="{C3380CC4-5D6E-409C-BE32-E72D297353CC}">
              <c16:uniqueId val="{00000002-F434-4D2C-816E-4EDC2EC36B23}"/>
            </c:ext>
          </c:extLst>
        </c:ser>
        <c:dLbls>
          <c:showLegendKey val="0"/>
          <c:showVal val="0"/>
          <c:showCatName val="0"/>
          <c:showSerName val="0"/>
          <c:showPercent val="0"/>
          <c:showBubbleSize val="0"/>
        </c:dLbls>
        <c:marker val="1"/>
        <c:smooth val="0"/>
        <c:axId val="211450447"/>
        <c:axId val="95393055"/>
      </c:lineChart>
      <c:catAx>
        <c:axId val="207116815"/>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058991"/>
        <c:crosses val="autoZero"/>
        <c:auto val="1"/>
        <c:lblAlgn val="ctr"/>
        <c:lblOffset val="100"/>
        <c:noMultiLvlLbl val="0"/>
      </c:catAx>
      <c:valAx>
        <c:axId val="210058991"/>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7116815"/>
        <c:crosses val="autoZero"/>
        <c:crossBetween val="between"/>
        <c:majorUnit val="2"/>
      </c:valAx>
      <c:valAx>
        <c:axId val="95393055"/>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1450447"/>
        <c:crosses val="max"/>
        <c:crossBetween val="between"/>
        <c:majorUnit val="20"/>
      </c:valAx>
      <c:catAx>
        <c:axId val="211450447"/>
        <c:scaling>
          <c:orientation val="minMax"/>
        </c:scaling>
        <c:delete val="1"/>
        <c:axPos val="b"/>
        <c:numFmt formatCode="General" sourceLinked="1"/>
        <c:majorTickMark val="out"/>
        <c:minorTickMark val="none"/>
        <c:tickLblPos val="nextTo"/>
        <c:crossAx val="95393055"/>
        <c:crosses val="autoZero"/>
        <c:auto val="1"/>
        <c:lblAlgn val="ctr"/>
        <c:lblOffset val="100"/>
        <c:noMultiLvlLbl val="0"/>
      </c:catAx>
      <c:spPr>
        <a:noFill/>
        <a:ln>
          <a:noFill/>
        </a:ln>
        <a:effectLst/>
      </c:spPr>
    </c:plotArea>
    <c:legend>
      <c:legendPos val="t"/>
      <c:layout>
        <c:manualLayout>
          <c:xMode val="edge"/>
          <c:yMode val="edge"/>
          <c:x val="0.12476851851851851"/>
          <c:y val="3.3597831521059864E-2"/>
          <c:w val="0.7583333333333333"/>
          <c:h val="0.1396156313794109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2866542931684906E-2"/>
          <c:y val="0.13667650176962864"/>
          <c:w val="0.86658555306148255"/>
          <c:h val="0.65047574992553991"/>
        </c:manualLayout>
      </c:layout>
      <c:lineChart>
        <c:grouping val="standard"/>
        <c:varyColors val="0"/>
        <c:ser>
          <c:idx val="0"/>
          <c:order val="0"/>
          <c:tx>
            <c:strRef>
              <c:f>'1.9.A'!$W$2</c:f>
              <c:strCache>
                <c:ptCount val="1"/>
                <c:pt idx="0">
                  <c:v>Median</c:v>
                </c:pt>
              </c:strCache>
            </c:strRef>
          </c:tx>
          <c:spPr>
            <a:ln w="76200" cap="rnd">
              <a:solidFill>
                <a:srgbClr val="002345"/>
              </a:solidFill>
              <a:round/>
            </a:ln>
            <a:effectLst/>
          </c:spPr>
          <c:marker>
            <c:symbol val="none"/>
          </c:marker>
          <c:cat>
            <c:numRef>
              <c:f>'1.9.A'!$U$3:$U$59</c:f>
              <c:numCache>
                <c:formatCode>General</c:formatCode>
                <c:ptCount val="57"/>
                <c:pt idx="0">
                  <c:v>1990</c:v>
                </c:pt>
                <c:pt idx="1">
                  <c:v>1990</c:v>
                </c:pt>
                <c:pt idx="2">
                  <c:v>1991</c:v>
                </c:pt>
                <c:pt idx="3">
                  <c:v>1991</c:v>
                </c:pt>
                <c:pt idx="4">
                  <c:v>1992</c:v>
                </c:pt>
                <c:pt idx="5">
                  <c:v>1992</c:v>
                </c:pt>
                <c:pt idx="6">
                  <c:v>1993</c:v>
                </c:pt>
                <c:pt idx="7">
                  <c:v>1993</c:v>
                </c:pt>
                <c:pt idx="8">
                  <c:v>1994</c:v>
                </c:pt>
                <c:pt idx="9">
                  <c:v>1994</c:v>
                </c:pt>
                <c:pt idx="10">
                  <c:v>1995</c:v>
                </c:pt>
                <c:pt idx="11">
                  <c:v>1995</c:v>
                </c:pt>
                <c:pt idx="12">
                  <c:v>1996</c:v>
                </c:pt>
                <c:pt idx="13">
                  <c:v>1996</c:v>
                </c:pt>
                <c:pt idx="14">
                  <c:v>1997</c:v>
                </c:pt>
                <c:pt idx="15">
                  <c:v>1997</c:v>
                </c:pt>
                <c:pt idx="16">
                  <c:v>1998</c:v>
                </c:pt>
                <c:pt idx="17">
                  <c:v>1998</c:v>
                </c:pt>
                <c:pt idx="18">
                  <c:v>1999</c:v>
                </c:pt>
                <c:pt idx="19">
                  <c:v>1999</c:v>
                </c:pt>
                <c:pt idx="20">
                  <c:v>2000</c:v>
                </c:pt>
                <c:pt idx="21">
                  <c:v>2000</c:v>
                </c:pt>
                <c:pt idx="22">
                  <c:v>2001</c:v>
                </c:pt>
                <c:pt idx="23">
                  <c:v>2001</c:v>
                </c:pt>
                <c:pt idx="24">
                  <c:v>2002</c:v>
                </c:pt>
                <c:pt idx="25">
                  <c:v>2002</c:v>
                </c:pt>
                <c:pt idx="26">
                  <c:v>2003</c:v>
                </c:pt>
                <c:pt idx="27">
                  <c:v>2003</c:v>
                </c:pt>
                <c:pt idx="28">
                  <c:v>2004</c:v>
                </c:pt>
                <c:pt idx="29">
                  <c:v>2004</c:v>
                </c:pt>
                <c:pt idx="30">
                  <c:v>2005</c:v>
                </c:pt>
                <c:pt idx="31">
                  <c:v>2005</c:v>
                </c:pt>
                <c:pt idx="32">
                  <c:v>2006</c:v>
                </c:pt>
                <c:pt idx="33">
                  <c:v>2006</c:v>
                </c:pt>
                <c:pt idx="34">
                  <c:v>2007</c:v>
                </c:pt>
                <c:pt idx="35">
                  <c:v>2007</c:v>
                </c:pt>
                <c:pt idx="36">
                  <c:v>2008</c:v>
                </c:pt>
                <c:pt idx="37">
                  <c:v>2008</c:v>
                </c:pt>
                <c:pt idx="38">
                  <c:v>2009</c:v>
                </c:pt>
                <c:pt idx="39">
                  <c:v>2009</c:v>
                </c:pt>
                <c:pt idx="40">
                  <c:v>2010</c:v>
                </c:pt>
                <c:pt idx="41">
                  <c:v>2010</c:v>
                </c:pt>
                <c:pt idx="42">
                  <c:v>2011</c:v>
                </c:pt>
                <c:pt idx="43">
                  <c:v>2011</c:v>
                </c:pt>
                <c:pt idx="44">
                  <c:v>2012</c:v>
                </c:pt>
                <c:pt idx="45">
                  <c:v>2012</c:v>
                </c:pt>
                <c:pt idx="46">
                  <c:v>2013</c:v>
                </c:pt>
                <c:pt idx="47">
                  <c:v>2013</c:v>
                </c:pt>
                <c:pt idx="48">
                  <c:v>2014</c:v>
                </c:pt>
                <c:pt idx="49">
                  <c:v>2014</c:v>
                </c:pt>
                <c:pt idx="50">
                  <c:v>2015</c:v>
                </c:pt>
                <c:pt idx="51">
                  <c:v>2015</c:v>
                </c:pt>
                <c:pt idx="52">
                  <c:v>2016</c:v>
                </c:pt>
                <c:pt idx="53">
                  <c:v>2016</c:v>
                </c:pt>
                <c:pt idx="54">
                  <c:v>2017</c:v>
                </c:pt>
                <c:pt idx="55">
                  <c:v>2017</c:v>
                </c:pt>
                <c:pt idx="56">
                  <c:v>2018</c:v>
                </c:pt>
              </c:numCache>
            </c:numRef>
          </c:cat>
          <c:val>
            <c:numRef>
              <c:f>'1.9.A'!$W$3:$W$59</c:f>
              <c:numCache>
                <c:formatCode>General</c:formatCode>
                <c:ptCount val="57"/>
                <c:pt idx="0">
                  <c:v>3.47483532999963</c:v>
                </c:pt>
                <c:pt idx="1">
                  <c:v>3.4499963723770999</c:v>
                </c:pt>
                <c:pt idx="2">
                  <c:v>3.0790785303519002</c:v>
                </c:pt>
                <c:pt idx="3">
                  <c:v>3.2514426775123502</c:v>
                </c:pt>
                <c:pt idx="4">
                  <c:v>3.1005528421073598</c:v>
                </c:pt>
                <c:pt idx="5">
                  <c:v>2.9999945696882699</c:v>
                </c:pt>
                <c:pt idx="6">
                  <c:v>2.7999998644512401</c:v>
                </c:pt>
                <c:pt idx="7">
                  <c:v>2.55000130896279</c:v>
                </c:pt>
                <c:pt idx="8">
                  <c:v>2.54999713643614</c:v>
                </c:pt>
                <c:pt idx="9">
                  <c:v>2.5000016997017198</c:v>
                </c:pt>
                <c:pt idx="10">
                  <c:v>2.5500004134660998</c:v>
                </c:pt>
                <c:pt idx="11">
                  <c:v>2.5000019974159899</c:v>
                </c:pt>
                <c:pt idx="12">
                  <c:v>2.2999993019308702</c:v>
                </c:pt>
                <c:pt idx="13">
                  <c:v>2.3000003059452601</c:v>
                </c:pt>
                <c:pt idx="14">
                  <c:v>2.1999987602760802</c:v>
                </c:pt>
                <c:pt idx="15">
                  <c:v>2.18218884729826</c:v>
                </c:pt>
                <c:pt idx="16">
                  <c:v>2.0500077895203499</c:v>
                </c:pt>
                <c:pt idx="17">
                  <c:v>2.00000012191094</c:v>
                </c:pt>
                <c:pt idx="18">
                  <c:v>1.9006475013606601</c:v>
                </c:pt>
                <c:pt idx="19">
                  <c:v>1.8565962307256001</c:v>
                </c:pt>
                <c:pt idx="20">
                  <c:v>1.9426892475200701</c:v>
                </c:pt>
                <c:pt idx="21">
                  <c:v>2</c:v>
                </c:pt>
                <c:pt idx="22">
                  <c:v>2.1499999999999302</c:v>
                </c:pt>
                <c:pt idx="23">
                  <c:v>2</c:v>
                </c:pt>
                <c:pt idx="24">
                  <c:v>2.04590705638519</c:v>
                </c:pt>
                <c:pt idx="25">
                  <c:v>2.0000010047733698</c:v>
                </c:pt>
                <c:pt idx="26">
                  <c:v>2.0500000000001699</c:v>
                </c:pt>
                <c:pt idx="27">
                  <c:v>2</c:v>
                </c:pt>
                <c:pt idx="28">
                  <c:v>2.0075250312500601</c:v>
                </c:pt>
                <c:pt idx="29">
                  <c:v>2</c:v>
                </c:pt>
                <c:pt idx="30">
                  <c:v>1.9313107</c:v>
                </c:pt>
                <c:pt idx="31">
                  <c:v>1.9566666500000001</c:v>
                </c:pt>
                <c:pt idx="32">
                  <c:v>2.00000000000004</c:v>
                </c:pt>
                <c:pt idx="33">
                  <c:v>1.9837222000000001</c:v>
                </c:pt>
                <c:pt idx="34">
                  <c:v>1.9498613499999999</c:v>
                </c:pt>
                <c:pt idx="35">
                  <c:v>1.9860556</c:v>
                </c:pt>
                <c:pt idx="36">
                  <c:v>1.9898100000001699</c:v>
                </c:pt>
                <c:pt idx="37">
                  <c:v>2.0150000000000001</c:v>
                </c:pt>
                <c:pt idx="38">
                  <c:v>2.0250000000001198</c:v>
                </c:pt>
                <c:pt idx="39">
                  <c:v>1.9999999999996001</c:v>
                </c:pt>
                <c:pt idx="40">
                  <c:v>1.9506060557990399</c:v>
                </c:pt>
                <c:pt idx="41">
                  <c:v>1.97730494999993</c:v>
                </c:pt>
                <c:pt idx="42">
                  <c:v>1.9949695499998601</c:v>
                </c:pt>
                <c:pt idx="43">
                  <c:v>1.99999999999996</c:v>
                </c:pt>
                <c:pt idx="44">
                  <c:v>2.0142412499999001</c:v>
                </c:pt>
                <c:pt idx="45">
                  <c:v>2.00714284999991</c:v>
                </c:pt>
                <c:pt idx="46">
                  <c:v>2.0000000000000902</c:v>
                </c:pt>
                <c:pt idx="47">
                  <c:v>2.0000000000000902</c:v>
                </c:pt>
                <c:pt idx="48">
                  <c:v>1.8248676500000001</c:v>
                </c:pt>
                <c:pt idx="49">
                  <c:v>2.0000000000001101</c:v>
                </c:pt>
                <c:pt idx="50">
                  <c:v>1.9331154298947399</c:v>
                </c:pt>
                <c:pt idx="51">
                  <c:v>1.98707687989474</c:v>
                </c:pt>
                <c:pt idx="52">
                  <c:v>1.9547372499998099</c:v>
                </c:pt>
                <c:pt idx="53">
                  <c:v>1.95837244999987</c:v>
                </c:pt>
                <c:pt idx="54">
                  <c:v>1.9990338473068301</c:v>
                </c:pt>
                <c:pt idx="55">
                  <c:v>2.00000000000004</c:v>
                </c:pt>
                <c:pt idx="56">
                  <c:v>2.0000000000000502</c:v>
                </c:pt>
              </c:numCache>
            </c:numRef>
          </c:val>
          <c:smooth val="0"/>
          <c:extLst>
            <c:ext xmlns:c16="http://schemas.microsoft.com/office/drawing/2014/chart" uri="{C3380CC4-5D6E-409C-BE32-E72D297353CC}">
              <c16:uniqueId val="{00000000-0979-4EDC-B855-D926525E9543}"/>
            </c:ext>
          </c:extLst>
        </c:ser>
        <c:ser>
          <c:idx val="1"/>
          <c:order val="1"/>
          <c:tx>
            <c:v>Interquartile range</c:v>
          </c:tx>
          <c:spPr>
            <a:ln w="76200" cap="rnd">
              <a:solidFill>
                <a:srgbClr val="002345"/>
              </a:solidFill>
              <a:prstDash val="sysDash"/>
              <a:round/>
            </a:ln>
            <a:effectLst/>
          </c:spPr>
          <c:marker>
            <c:symbol val="none"/>
          </c:marker>
          <c:cat>
            <c:numRef>
              <c:f>'1.9.A'!$U$3:$U$59</c:f>
              <c:numCache>
                <c:formatCode>General</c:formatCode>
                <c:ptCount val="57"/>
                <c:pt idx="0">
                  <c:v>1990</c:v>
                </c:pt>
                <c:pt idx="1">
                  <c:v>1990</c:v>
                </c:pt>
                <c:pt idx="2">
                  <c:v>1991</c:v>
                </c:pt>
                <c:pt idx="3">
                  <c:v>1991</c:v>
                </c:pt>
                <c:pt idx="4">
                  <c:v>1992</c:v>
                </c:pt>
                <c:pt idx="5">
                  <c:v>1992</c:v>
                </c:pt>
                <c:pt idx="6">
                  <c:v>1993</c:v>
                </c:pt>
                <c:pt idx="7">
                  <c:v>1993</c:v>
                </c:pt>
                <c:pt idx="8">
                  <c:v>1994</c:v>
                </c:pt>
                <c:pt idx="9">
                  <c:v>1994</c:v>
                </c:pt>
                <c:pt idx="10">
                  <c:v>1995</c:v>
                </c:pt>
                <c:pt idx="11">
                  <c:v>1995</c:v>
                </c:pt>
                <c:pt idx="12">
                  <c:v>1996</c:v>
                </c:pt>
                <c:pt idx="13">
                  <c:v>1996</c:v>
                </c:pt>
                <c:pt idx="14">
                  <c:v>1997</c:v>
                </c:pt>
                <c:pt idx="15">
                  <c:v>1997</c:v>
                </c:pt>
                <c:pt idx="16">
                  <c:v>1998</c:v>
                </c:pt>
                <c:pt idx="17">
                  <c:v>1998</c:v>
                </c:pt>
                <c:pt idx="18">
                  <c:v>1999</c:v>
                </c:pt>
                <c:pt idx="19">
                  <c:v>1999</c:v>
                </c:pt>
                <c:pt idx="20">
                  <c:v>2000</c:v>
                </c:pt>
                <c:pt idx="21">
                  <c:v>2000</c:v>
                </c:pt>
                <c:pt idx="22">
                  <c:v>2001</c:v>
                </c:pt>
                <c:pt idx="23">
                  <c:v>2001</c:v>
                </c:pt>
                <c:pt idx="24">
                  <c:v>2002</c:v>
                </c:pt>
                <c:pt idx="25">
                  <c:v>2002</c:v>
                </c:pt>
                <c:pt idx="26">
                  <c:v>2003</c:v>
                </c:pt>
                <c:pt idx="27">
                  <c:v>2003</c:v>
                </c:pt>
                <c:pt idx="28">
                  <c:v>2004</c:v>
                </c:pt>
                <c:pt idx="29">
                  <c:v>2004</c:v>
                </c:pt>
                <c:pt idx="30">
                  <c:v>2005</c:v>
                </c:pt>
                <c:pt idx="31">
                  <c:v>2005</c:v>
                </c:pt>
                <c:pt idx="32">
                  <c:v>2006</c:v>
                </c:pt>
                <c:pt idx="33">
                  <c:v>2006</c:v>
                </c:pt>
                <c:pt idx="34">
                  <c:v>2007</c:v>
                </c:pt>
                <c:pt idx="35">
                  <c:v>2007</c:v>
                </c:pt>
                <c:pt idx="36">
                  <c:v>2008</c:v>
                </c:pt>
                <c:pt idx="37">
                  <c:v>2008</c:v>
                </c:pt>
                <c:pt idx="38">
                  <c:v>2009</c:v>
                </c:pt>
                <c:pt idx="39">
                  <c:v>2009</c:v>
                </c:pt>
                <c:pt idx="40">
                  <c:v>2010</c:v>
                </c:pt>
                <c:pt idx="41">
                  <c:v>2010</c:v>
                </c:pt>
                <c:pt idx="42">
                  <c:v>2011</c:v>
                </c:pt>
                <c:pt idx="43">
                  <c:v>2011</c:v>
                </c:pt>
                <c:pt idx="44">
                  <c:v>2012</c:v>
                </c:pt>
                <c:pt idx="45">
                  <c:v>2012</c:v>
                </c:pt>
                <c:pt idx="46">
                  <c:v>2013</c:v>
                </c:pt>
                <c:pt idx="47">
                  <c:v>2013</c:v>
                </c:pt>
                <c:pt idx="48">
                  <c:v>2014</c:v>
                </c:pt>
                <c:pt idx="49">
                  <c:v>2014</c:v>
                </c:pt>
                <c:pt idx="50">
                  <c:v>2015</c:v>
                </c:pt>
                <c:pt idx="51">
                  <c:v>2015</c:v>
                </c:pt>
                <c:pt idx="52">
                  <c:v>2016</c:v>
                </c:pt>
                <c:pt idx="53">
                  <c:v>2016</c:v>
                </c:pt>
                <c:pt idx="54">
                  <c:v>2017</c:v>
                </c:pt>
                <c:pt idx="55">
                  <c:v>2017</c:v>
                </c:pt>
                <c:pt idx="56">
                  <c:v>2018</c:v>
                </c:pt>
              </c:numCache>
            </c:numRef>
          </c:cat>
          <c:val>
            <c:numRef>
              <c:f>'1.9.A'!$V$3:$V$59</c:f>
              <c:numCache>
                <c:formatCode>General</c:formatCode>
                <c:ptCount val="57"/>
                <c:pt idx="0">
                  <c:v>2.50499654057765</c:v>
                </c:pt>
                <c:pt idx="1">
                  <c:v>2.5049993464895999</c:v>
                </c:pt>
                <c:pt idx="2">
                  <c:v>2.6500051040524699</c:v>
                </c:pt>
                <c:pt idx="3">
                  <c:v>2.9999951155061799</c:v>
                </c:pt>
                <c:pt idx="4">
                  <c:v>2.7</c:v>
                </c:pt>
                <c:pt idx="5">
                  <c:v>2.50000443347527</c:v>
                </c:pt>
                <c:pt idx="6">
                  <c:v>2.4000012971075799</c:v>
                </c:pt>
                <c:pt idx="7">
                  <c:v>2.30000039589823</c:v>
                </c:pt>
                <c:pt idx="8">
                  <c:v>2.05000056079477</c:v>
                </c:pt>
                <c:pt idx="9">
                  <c:v>2.0360821444335202</c:v>
                </c:pt>
                <c:pt idx="10">
                  <c:v>2.0527983720307201</c:v>
                </c:pt>
                <c:pt idx="11">
                  <c:v>2.2000027653939598</c:v>
                </c:pt>
                <c:pt idx="12">
                  <c:v>1.9999985164694101</c:v>
                </c:pt>
                <c:pt idx="13">
                  <c:v>2.00000024482837</c:v>
                </c:pt>
                <c:pt idx="14">
                  <c:v>1.8500034445286599</c:v>
                </c:pt>
                <c:pt idx="15">
                  <c:v>1.8499970564517501</c:v>
                </c:pt>
                <c:pt idx="16">
                  <c:v>1.9</c:v>
                </c:pt>
                <c:pt idx="17">
                  <c:v>1.8</c:v>
                </c:pt>
                <c:pt idx="18">
                  <c:v>1.7499992222924201</c:v>
                </c:pt>
                <c:pt idx="19">
                  <c:v>1.7</c:v>
                </c:pt>
                <c:pt idx="20">
                  <c:v>1.65</c:v>
                </c:pt>
                <c:pt idx="21">
                  <c:v>1.7</c:v>
                </c:pt>
                <c:pt idx="22">
                  <c:v>1.75</c:v>
                </c:pt>
                <c:pt idx="23">
                  <c:v>1.60000000000037</c:v>
                </c:pt>
                <c:pt idx="24">
                  <c:v>1.8</c:v>
                </c:pt>
                <c:pt idx="25">
                  <c:v>1.8</c:v>
                </c:pt>
                <c:pt idx="26">
                  <c:v>1.8</c:v>
                </c:pt>
                <c:pt idx="27">
                  <c:v>1.8</c:v>
                </c:pt>
                <c:pt idx="28">
                  <c:v>1.8</c:v>
                </c:pt>
                <c:pt idx="29">
                  <c:v>1.6759999999995201</c:v>
                </c:pt>
                <c:pt idx="30">
                  <c:v>1.63099999999975</c:v>
                </c:pt>
                <c:pt idx="31">
                  <c:v>1.63599999999986</c:v>
                </c:pt>
                <c:pt idx="32">
                  <c:v>1.68100000000012</c:v>
                </c:pt>
                <c:pt idx="33">
                  <c:v>1.6809999999999501</c:v>
                </c:pt>
                <c:pt idx="34">
                  <c:v>1.69999999999936</c:v>
                </c:pt>
                <c:pt idx="35">
                  <c:v>1.75</c:v>
                </c:pt>
                <c:pt idx="36">
                  <c:v>1.8374999999999999</c:v>
                </c:pt>
                <c:pt idx="37">
                  <c:v>1.9000000000000401</c:v>
                </c:pt>
                <c:pt idx="38">
                  <c:v>1.8525</c:v>
                </c:pt>
                <c:pt idx="39">
                  <c:v>1.7499999999998901</c:v>
                </c:pt>
                <c:pt idx="40">
                  <c:v>1.70243750000035</c:v>
                </c:pt>
                <c:pt idx="41">
                  <c:v>1.8594323088836699</c:v>
                </c:pt>
                <c:pt idx="42">
                  <c:v>1.6973522022880301</c:v>
                </c:pt>
                <c:pt idx="43">
                  <c:v>1.8958333499998601</c:v>
                </c:pt>
                <c:pt idx="44">
                  <c:v>1.8662109389149399</c:v>
                </c:pt>
                <c:pt idx="45">
                  <c:v>1.80384108969577</c:v>
                </c:pt>
                <c:pt idx="46">
                  <c:v>1.73749500000002</c:v>
                </c:pt>
                <c:pt idx="47">
                  <c:v>1.7041616500000101</c:v>
                </c:pt>
                <c:pt idx="48">
                  <c:v>1.5712964999999799</c:v>
                </c:pt>
                <c:pt idx="49">
                  <c:v>1.67792570000011</c:v>
                </c:pt>
                <c:pt idx="50">
                  <c:v>1.75165975</c:v>
                </c:pt>
                <c:pt idx="51">
                  <c:v>1.8192524472668901</c:v>
                </c:pt>
                <c:pt idx="52">
                  <c:v>1.7665437547070699</c:v>
                </c:pt>
                <c:pt idx="53">
                  <c:v>1.73781257874974</c:v>
                </c:pt>
                <c:pt idx="54">
                  <c:v>1.82408342911068</c:v>
                </c:pt>
                <c:pt idx="55">
                  <c:v>1.78291215</c:v>
                </c:pt>
                <c:pt idx="56">
                  <c:v>1.8663666000000001</c:v>
                </c:pt>
              </c:numCache>
            </c:numRef>
          </c:val>
          <c:smooth val="0"/>
          <c:extLst>
            <c:ext xmlns:c16="http://schemas.microsoft.com/office/drawing/2014/chart" uri="{C3380CC4-5D6E-409C-BE32-E72D297353CC}">
              <c16:uniqueId val="{00000001-0979-4EDC-B855-D926525E9543}"/>
            </c:ext>
          </c:extLst>
        </c:ser>
        <c:ser>
          <c:idx val="2"/>
          <c:order val="2"/>
          <c:tx>
            <c:strRef>
              <c:f>'1.9.A'!$X$2</c:f>
              <c:strCache>
                <c:ptCount val="1"/>
                <c:pt idx="0">
                  <c:v>75percentile</c:v>
                </c:pt>
              </c:strCache>
            </c:strRef>
          </c:tx>
          <c:spPr>
            <a:ln w="76200" cap="rnd">
              <a:solidFill>
                <a:srgbClr val="002345"/>
              </a:solidFill>
              <a:prstDash val="sysDash"/>
              <a:round/>
            </a:ln>
            <a:effectLst/>
          </c:spPr>
          <c:marker>
            <c:symbol val="none"/>
          </c:marker>
          <c:cat>
            <c:numRef>
              <c:f>'1.9.A'!$U$3:$U$59</c:f>
              <c:numCache>
                <c:formatCode>General</c:formatCode>
                <c:ptCount val="57"/>
                <c:pt idx="0">
                  <c:v>1990</c:v>
                </c:pt>
                <c:pt idx="1">
                  <c:v>1990</c:v>
                </c:pt>
                <c:pt idx="2">
                  <c:v>1991</c:v>
                </c:pt>
                <c:pt idx="3">
                  <c:v>1991</c:v>
                </c:pt>
                <c:pt idx="4">
                  <c:v>1992</c:v>
                </c:pt>
                <c:pt idx="5">
                  <c:v>1992</c:v>
                </c:pt>
                <c:pt idx="6">
                  <c:v>1993</c:v>
                </c:pt>
                <c:pt idx="7">
                  <c:v>1993</c:v>
                </c:pt>
                <c:pt idx="8">
                  <c:v>1994</c:v>
                </c:pt>
                <c:pt idx="9">
                  <c:v>1994</c:v>
                </c:pt>
                <c:pt idx="10">
                  <c:v>1995</c:v>
                </c:pt>
                <c:pt idx="11">
                  <c:v>1995</c:v>
                </c:pt>
                <c:pt idx="12">
                  <c:v>1996</c:v>
                </c:pt>
                <c:pt idx="13">
                  <c:v>1996</c:v>
                </c:pt>
                <c:pt idx="14">
                  <c:v>1997</c:v>
                </c:pt>
                <c:pt idx="15">
                  <c:v>1997</c:v>
                </c:pt>
                <c:pt idx="16">
                  <c:v>1998</c:v>
                </c:pt>
                <c:pt idx="17">
                  <c:v>1998</c:v>
                </c:pt>
                <c:pt idx="18">
                  <c:v>1999</c:v>
                </c:pt>
                <c:pt idx="19">
                  <c:v>1999</c:v>
                </c:pt>
                <c:pt idx="20">
                  <c:v>2000</c:v>
                </c:pt>
                <c:pt idx="21">
                  <c:v>2000</c:v>
                </c:pt>
                <c:pt idx="22">
                  <c:v>2001</c:v>
                </c:pt>
                <c:pt idx="23">
                  <c:v>2001</c:v>
                </c:pt>
                <c:pt idx="24">
                  <c:v>2002</c:v>
                </c:pt>
                <c:pt idx="25">
                  <c:v>2002</c:v>
                </c:pt>
                <c:pt idx="26">
                  <c:v>2003</c:v>
                </c:pt>
                <c:pt idx="27">
                  <c:v>2003</c:v>
                </c:pt>
                <c:pt idx="28">
                  <c:v>2004</c:v>
                </c:pt>
                <c:pt idx="29">
                  <c:v>2004</c:v>
                </c:pt>
                <c:pt idx="30">
                  <c:v>2005</c:v>
                </c:pt>
                <c:pt idx="31">
                  <c:v>2005</c:v>
                </c:pt>
                <c:pt idx="32">
                  <c:v>2006</c:v>
                </c:pt>
                <c:pt idx="33">
                  <c:v>2006</c:v>
                </c:pt>
                <c:pt idx="34">
                  <c:v>2007</c:v>
                </c:pt>
                <c:pt idx="35">
                  <c:v>2007</c:v>
                </c:pt>
                <c:pt idx="36">
                  <c:v>2008</c:v>
                </c:pt>
                <c:pt idx="37">
                  <c:v>2008</c:v>
                </c:pt>
                <c:pt idx="38">
                  <c:v>2009</c:v>
                </c:pt>
                <c:pt idx="39">
                  <c:v>2009</c:v>
                </c:pt>
                <c:pt idx="40">
                  <c:v>2010</c:v>
                </c:pt>
                <c:pt idx="41">
                  <c:v>2010</c:v>
                </c:pt>
                <c:pt idx="42">
                  <c:v>2011</c:v>
                </c:pt>
                <c:pt idx="43">
                  <c:v>2011</c:v>
                </c:pt>
                <c:pt idx="44">
                  <c:v>2012</c:v>
                </c:pt>
                <c:pt idx="45">
                  <c:v>2012</c:v>
                </c:pt>
                <c:pt idx="46">
                  <c:v>2013</c:v>
                </c:pt>
                <c:pt idx="47">
                  <c:v>2013</c:v>
                </c:pt>
                <c:pt idx="48">
                  <c:v>2014</c:v>
                </c:pt>
                <c:pt idx="49">
                  <c:v>2014</c:v>
                </c:pt>
                <c:pt idx="50">
                  <c:v>2015</c:v>
                </c:pt>
                <c:pt idx="51">
                  <c:v>2015</c:v>
                </c:pt>
                <c:pt idx="52">
                  <c:v>2016</c:v>
                </c:pt>
                <c:pt idx="53">
                  <c:v>2016</c:v>
                </c:pt>
                <c:pt idx="54">
                  <c:v>2017</c:v>
                </c:pt>
                <c:pt idx="55">
                  <c:v>2017</c:v>
                </c:pt>
                <c:pt idx="56">
                  <c:v>2018</c:v>
                </c:pt>
              </c:numCache>
            </c:numRef>
          </c:cat>
          <c:val>
            <c:numRef>
              <c:f>'1.9.A'!$X$3:$X$59</c:f>
              <c:numCache>
                <c:formatCode>General</c:formatCode>
                <c:ptCount val="57"/>
                <c:pt idx="0">
                  <c:v>4.7639027177822104</c:v>
                </c:pt>
                <c:pt idx="1">
                  <c:v>4.1253637563225798</c:v>
                </c:pt>
                <c:pt idx="2">
                  <c:v>4.0000069500861297</c:v>
                </c:pt>
                <c:pt idx="3">
                  <c:v>3.9732433389048198</c:v>
                </c:pt>
                <c:pt idx="4">
                  <c:v>3.9232393821309399</c:v>
                </c:pt>
                <c:pt idx="5">
                  <c:v>3.75</c:v>
                </c:pt>
                <c:pt idx="6">
                  <c:v>3.2631909053169599</c:v>
                </c:pt>
                <c:pt idx="7">
                  <c:v>3.09999701462166</c:v>
                </c:pt>
                <c:pt idx="8">
                  <c:v>3.2999996802707701</c:v>
                </c:pt>
                <c:pt idx="9">
                  <c:v>3.4499999087502</c:v>
                </c:pt>
                <c:pt idx="10">
                  <c:v>3.45330524193069</c:v>
                </c:pt>
                <c:pt idx="11">
                  <c:v>3.0500004740132001</c:v>
                </c:pt>
                <c:pt idx="12">
                  <c:v>2.94999764615048</c:v>
                </c:pt>
                <c:pt idx="13">
                  <c:v>2.62141152637777</c:v>
                </c:pt>
                <c:pt idx="14">
                  <c:v>2.5500028349511301</c:v>
                </c:pt>
                <c:pt idx="15">
                  <c:v>2.4999971333781201</c:v>
                </c:pt>
                <c:pt idx="16">
                  <c:v>2.6000019628771902</c:v>
                </c:pt>
                <c:pt idx="17">
                  <c:v>2.3999971229080002</c:v>
                </c:pt>
                <c:pt idx="18">
                  <c:v>2.4784611508380499</c:v>
                </c:pt>
                <c:pt idx="19">
                  <c:v>2.3499996281595199</c:v>
                </c:pt>
                <c:pt idx="20">
                  <c:v>2.1507096918644799</c:v>
                </c:pt>
                <c:pt idx="21">
                  <c:v>2.4999999999999201</c:v>
                </c:pt>
                <c:pt idx="22">
                  <c:v>2.4971724102676802</c:v>
                </c:pt>
                <c:pt idx="23">
                  <c:v>2.4770249940306899</c:v>
                </c:pt>
                <c:pt idx="24">
                  <c:v>2.4232459509538802</c:v>
                </c:pt>
                <c:pt idx="25">
                  <c:v>2.47750099885257</c:v>
                </c:pt>
                <c:pt idx="26">
                  <c:v>2.4</c:v>
                </c:pt>
                <c:pt idx="27">
                  <c:v>2.3000000000003502</c:v>
                </c:pt>
                <c:pt idx="28">
                  <c:v>2.30000000000001</c:v>
                </c:pt>
                <c:pt idx="29">
                  <c:v>2.2000000000000002</c:v>
                </c:pt>
                <c:pt idx="30">
                  <c:v>2.2840976999999998</c:v>
                </c:pt>
                <c:pt idx="31">
                  <c:v>2.2954493500000002</c:v>
                </c:pt>
                <c:pt idx="32">
                  <c:v>2.2730543999999999</c:v>
                </c:pt>
                <c:pt idx="33">
                  <c:v>2.2255699</c:v>
                </c:pt>
                <c:pt idx="34">
                  <c:v>2.2740434500000002</c:v>
                </c:pt>
                <c:pt idx="35">
                  <c:v>2.3296125000000001</c:v>
                </c:pt>
                <c:pt idx="36">
                  <c:v>2.3410107</c:v>
                </c:pt>
                <c:pt idx="37">
                  <c:v>2.4166470000000002</c:v>
                </c:pt>
                <c:pt idx="38">
                  <c:v>2.4500000000000002</c:v>
                </c:pt>
                <c:pt idx="39">
                  <c:v>2.2681027500000002</c:v>
                </c:pt>
                <c:pt idx="40">
                  <c:v>2.2578254499999999</c:v>
                </c:pt>
                <c:pt idx="41">
                  <c:v>2.2944462233945702</c:v>
                </c:pt>
                <c:pt idx="42">
                  <c:v>2.3007795</c:v>
                </c:pt>
                <c:pt idx="43">
                  <c:v>2.2054524500000001</c:v>
                </c:pt>
                <c:pt idx="44">
                  <c:v>2.2655761999999999</c:v>
                </c:pt>
                <c:pt idx="45">
                  <c:v>2.3752874500000001</c:v>
                </c:pt>
                <c:pt idx="46">
                  <c:v>2.2483673500000001</c:v>
                </c:pt>
                <c:pt idx="47">
                  <c:v>2.2181001</c:v>
                </c:pt>
                <c:pt idx="48">
                  <c:v>2.1323793499999799</c:v>
                </c:pt>
                <c:pt idx="49">
                  <c:v>2.08637725</c:v>
                </c:pt>
                <c:pt idx="50">
                  <c:v>2.11818105</c:v>
                </c:pt>
                <c:pt idx="51">
                  <c:v>2.0713040999999999</c:v>
                </c:pt>
                <c:pt idx="52">
                  <c:v>2.0000000000000102</c:v>
                </c:pt>
                <c:pt idx="53">
                  <c:v>2.00067650000023</c:v>
                </c:pt>
                <c:pt idx="54">
                  <c:v>2.1198568999999998</c:v>
                </c:pt>
                <c:pt idx="55">
                  <c:v>2.13005735</c:v>
                </c:pt>
                <c:pt idx="56">
                  <c:v>2.1000000000001702</c:v>
                </c:pt>
              </c:numCache>
            </c:numRef>
          </c:val>
          <c:smooth val="0"/>
          <c:extLst>
            <c:ext xmlns:c16="http://schemas.microsoft.com/office/drawing/2014/chart" uri="{C3380CC4-5D6E-409C-BE32-E72D297353CC}">
              <c16:uniqueId val="{00000002-0979-4EDC-B855-D926525E9543}"/>
            </c:ext>
          </c:extLst>
        </c:ser>
        <c:dLbls>
          <c:showLegendKey val="0"/>
          <c:showVal val="0"/>
          <c:showCatName val="0"/>
          <c:showSerName val="0"/>
          <c:showPercent val="0"/>
          <c:showBubbleSize val="0"/>
        </c:dLbls>
        <c:smooth val="0"/>
        <c:axId val="1962865456"/>
        <c:axId val="1"/>
      </c:lineChart>
      <c:catAx>
        <c:axId val="1962865456"/>
        <c:scaling>
          <c:orientation val="minMax"/>
        </c:scaling>
        <c:delete val="0"/>
        <c:axPos val="b"/>
        <c:numFmt formatCode="General" sourceLinked="0"/>
        <c:majorTickMark val="none"/>
        <c:minorTickMark val="none"/>
        <c:tickLblPos val="low"/>
        <c:spPr>
          <a:noFill/>
          <a:ln w="9525" cap="flat" cmpd="sng" algn="ctr">
            <a:solidFill>
              <a:sysClr val="windowText" lastClr="000000"/>
            </a:solidFill>
            <a:round/>
          </a:ln>
          <a:effectLst/>
        </c:spPr>
        <c:txPr>
          <a:bodyPr rot="-5400000" vert="horz"/>
          <a:lstStyle/>
          <a:p>
            <a:pPr>
              <a:defRPr/>
            </a:pPr>
            <a:endParaRPr lang="en-US"/>
          </a:p>
        </c:txPr>
        <c:crossAx val="1"/>
        <c:crosses val="autoZero"/>
        <c:auto val="1"/>
        <c:lblAlgn val="ctr"/>
        <c:lblOffset val="100"/>
        <c:tickLblSkip val="7"/>
        <c:noMultiLvlLbl val="0"/>
      </c:catAx>
      <c:valAx>
        <c:axId val="1"/>
        <c:scaling>
          <c:orientation val="minMax"/>
          <c:max val="5"/>
          <c:min val="0"/>
        </c:scaling>
        <c:delete val="0"/>
        <c:axPos val="l"/>
        <c:numFmt formatCode="General" sourceLinked="1"/>
        <c:majorTickMark val="none"/>
        <c:minorTickMark val="none"/>
        <c:tickLblPos val="nextTo"/>
        <c:spPr>
          <a:ln w="6350">
            <a:noFill/>
          </a:ln>
        </c:spPr>
        <c:txPr>
          <a:bodyPr rot="0" vert="horz"/>
          <a:lstStyle/>
          <a:p>
            <a:pPr>
              <a:defRPr/>
            </a:pPr>
            <a:endParaRPr lang="en-US"/>
          </a:p>
        </c:txPr>
        <c:crossAx val="1962865456"/>
        <c:crosses val="autoZero"/>
        <c:crossBetween val="between"/>
        <c:majorUnit val="1"/>
      </c:valAx>
      <c:spPr>
        <a:noFill/>
        <a:ln w="25400">
          <a:noFill/>
        </a:ln>
      </c:spPr>
    </c:plotArea>
    <c:legend>
      <c:legendPos val="b"/>
      <c:legendEntry>
        <c:idx val="2"/>
        <c:delete val="1"/>
      </c:legendEntry>
      <c:layout>
        <c:manualLayout>
          <c:xMode val="edge"/>
          <c:yMode val="edge"/>
          <c:x val="0.24370633032492608"/>
          <c:y val="2.9296494188226472E-2"/>
          <c:w val="0.69221502262799772"/>
          <c:h val="0.10421596649125739"/>
        </c:manualLayout>
      </c:layout>
      <c:overlay val="0"/>
      <c:spPr>
        <a:noFill/>
        <a:ln w="25400">
          <a:noFill/>
        </a:ln>
      </c:spPr>
    </c:legend>
    <c:plotVisOnly val="1"/>
    <c:dispBlanksAs val="gap"/>
    <c:showDLblsOverMax val="0"/>
  </c:chart>
  <c:spPr>
    <a:ln w="6350">
      <a:noFill/>
    </a:ln>
  </c:spPr>
  <c:txPr>
    <a:bodyPr/>
    <a:lstStyle/>
    <a:p>
      <a:pPr>
        <a:defRPr sz="33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374052201808101E-2"/>
          <c:y val="0.13807817642012984"/>
          <c:w val="0.88298355934674833"/>
          <c:h val="0.65693496287310871"/>
        </c:manualLayout>
      </c:layout>
      <c:lineChart>
        <c:grouping val="standard"/>
        <c:varyColors val="0"/>
        <c:ser>
          <c:idx val="0"/>
          <c:order val="0"/>
          <c:tx>
            <c:strRef>
              <c:f>'1.9.B'!$W$2</c:f>
              <c:strCache>
                <c:ptCount val="1"/>
                <c:pt idx="0">
                  <c:v>Median</c:v>
                </c:pt>
              </c:strCache>
            </c:strRef>
          </c:tx>
          <c:spPr>
            <a:ln w="76200" cap="rnd">
              <a:solidFill>
                <a:srgbClr val="002345"/>
              </a:solidFill>
              <a:round/>
            </a:ln>
            <a:effectLst/>
          </c:spPr>
          <c:marker>
            <c:symbol val="none"/>
          </c:marker>
          <c:cat>
            <c:numRef>
              <c:f>'1.9.B'!$Y$3:$Y$49</c:f>
              <c:numCache>
                <c:formatCode>General</c:formatCode>
                <c:ptCount val="47"/>
                <c:pt idx="0">
                  <c:v>1995</c:v>
                </c:pt>
                <c:pt idx="4">
                  <c:v>1997</c:v>
                </c:pt>
                <c:pt idx="8">
                  <c:v>1999</c:v>
                </c:pt>
                <c:pt idx="12">
                  <c:v>2001</c:v>
                </c:pt>
                <c:pt idx="16">
                  <c:v>2003</c:v>
                </c:pt>
                <c:pt idx="20">
                  <c:v>2005</c:v>
                </c:pt>
                <c:pt idx="24">
                  <c:v>2007</c:v>
                </c:pt>
                <c:pt idx="28">
                  <c:v>2009</c:v>
                </c:pt>
                <c:pt idx="32">
                  <c:v>2011</c:v>
                </c:pt>
                <c:pt idx="36">
                  <c:v>2013</c:v>
                </c:pt>
                <c:pt idx="40">
                  <c:v>2015</c:v>
                </c:pt>
                <c:pt idx="46">
                  <c:v>2018</c:v>
                </c:pt>
              </c:numCache>
            </c:numRef>
          </c:cat>
          <c:val>
            <c:numRef>
              <c:f>'1.9.B'!$W$3:$W$49</c:f>
              <c:numCache>
                <c:formatCode>General</c:formatCode>
                <c:ptCount val="47"/>
                <c:pt idx="0">
                  <c:v>4.9999985173481098</c:v>
                </c:pt>
                <c:pt idx="1">
                  <c:v>5.0000009681944197</c:v>
                </c:pt>
                <c:pt idx="2">
                  <c:v>5.9999979168483497</c:v>
                </c:pt>
                <c:pt idx="3">
                  <c:v>5.4999902665899398</c:v>
                </c:pt>
                <c:pt idx="4">
                  <c:v>4.5999999999999996</c:v>
                </c:pt>
                <c:pt idx="5">
                  <c:v>4.8</c:v>
                </c:pt>
                <c:pt idx="6">
                  <c:v>4.8</c:v>
                </c:pt>
                <c:pt idx="7">
                  <c:v>4.4999932262171001</c:v>
                </c:pt>
                <c:pt idx="8">
                  <c:v>4.3</c:v>
                </c:pt>
                <c:pt idx="9">
                  <c:v>4.0999999999999996</c:v>
                </c:pt>
                <c:pt idx="10">
                  <c:v>4</c:v>
                </c:pt>
                <c:pt idx="11">
                  <c:v>3.9</c:v>
                </c:pt>
                <c:pt idx="12">
                  <c:v>3.4</c:v>
                </c:pt>
                <c:pt idx="13">
                  <c:v>3.5</c:v>
                </c:pt>
                <c:pt idx="14">
                  <c:v>3.4</c:v>
                </c:pt>
                <c:pt idx="15">
                  <c:v>3.4</c:v>
                </c:pt>
                <c:pt idx="16">
                  <c:v>3.4691011235957299</c:v>
                </c:pt>
                <c:pt idx="17">
                  <c:v>3.4</c:v>
                </c:pt>
                <c:pt idx="18">
                  <c:v>3.4691011235951499</c:v>
                </c:pt>
                <c:pt idx="19">
                  <c:v>3.6</c:v>
                </c:pt>
                <c:pt idx="20">
                  <c:v>3.8269375999999999</c:v>
                </c:pt>
                <c:pt idx="21">
                  <c:v>3.99999999999998</c:v>
                </c:pt>
                <c:pt idx="22">
                  <c:v>3.93277016829754</c:v>
                </c:pt>
                <c:pt idx="23">
                  <c:v>3.98</c:v>
                </c:pt>
                <c:pt idx="24">
                  <c:v>3.7566280999999999</c:v>
                </c:pt>
                <c:pt idx="25">
                  <c:v>3.8880702</c:v>
                </c:pt>
                <c:pt idx="26">
                  <c:v>4.0000000000001998</c:v>
                </c:pt>
                <c:pt idx="27">
                  <c:v>4.5160705800349801</c:v>
                </c:pt>
                <c:pt idx="28">
                  <c:v>4</c:v>
                </c:pt>
                <c:pt idx="29">
                  <c:v>4.1749999999999998</c:v>
                </c:pt>
                <c:pt idx="30">
                  <c:v>3.5304950003026199</c:v>
                </c:pt>
                <c:pt idx="31">
                  <c:v>4.0000000000001803</c:v>
                </c:pt>
                <c:pt idx="32">
                  <c:v>4.2013062000000003</c:v>
                </c:pt>
                <c:pt idx="33">
                  <c:v>4.5903402</c:v>
                </c:pt>
                <c:pt idx="34">
                  <c:v>4.55</c:v>
                </c:pt>
                <c:pt idx="35">
                  <c:v>4.3807603000000004</c:v>
                </c:pt>
                <c:pt idx="36">
                  <c:v>4.4447380000000001</c:v>
                </c:pt>
                <c:pt idx="37">
                  <c:v>4.4831683</c:v>
                </c:pt>
                <c:pt idx="38">
                  <c:v>4.4099154</c:v>
                </c:pt>
                <c:pt idx="39">
                  <c:v>4.7732691999999997</c:v>
                </c:pt>
                <c:pt idx="40">
                  <c:v>4.6817425999999998</c:v>
                </c:pt>
                <c:pt idx="41">
                  <c:v>4.3534195000000002</c:v>
                </c:pt>
                <c:pt idx="42">
                  <c:v>4.7144323000000004</c:v>
                </c:pt>
                <c:pt idx="43">
                  <c:v>4.4104217999999999</c:v>
                </c:pt>
                <c:pt idx="44">
                  <c:v>4.1610861000000003</c:v>
                </c:pt>
                <c:pt idx="45">
                  <c:v>4.0853288000000001</c:v>
                </c:pt>
                <c:pt idx="46">
                  <c:v>3.9090444672203799</c:v>
                </c:pt>
              </c:numCache>
            </c:numRef>
          </c:val>
          <c:smooth val="0"/>
          <c:extLst>
            <c:ext xmlns:c16="http://schemas.microsoft.com/office/drawing/2014/chart" uri="{C3380CC4-5D6E-409C-BE32-E72D297353CC}">
              <c16:uniqueId val="{00000000-0AEB-4A66-B728-E8AF31C7E700}"/>
            </c:ext>
          </c:extLst>
        </c:ser>
        <c:ser>
          <c:idx val="1"/>
          <c:order val="1"/>
          <c:tx>
            <c:v>Interquartile range</c:v>
          </c:tx>
          <c:spPr>
            <a:ln w="76200" cap="rnd">
              <a:solidFill>
                <a:srgbClr val="002345"/>
              </a:solidFill>
              <a:prstDash val="sysDash"/>
              <a:round/>
            </a:ln>
            <a:effectLst/>
          </c:spPr>
          <c:marker>
            <c:symbol val="none"/>
          </c:marker>
          <c:cat>
            <c:numRef>
              <c:f>'1.9.B'!$Y$3:$Y$49</c:f>
              <c:numCache>
                <c:formatCode>General</c:formatCode>
                <c:ptCount val="47"/>
                <c:pt idx="0">
                  <c:v>1995</c:v>
                </c:pt>
                <c:pt idx="4">
                  <c:v>1997</c:v>
                </c:pt>
                <c:pt idx="8">
                  <c:v>1999</c:v>
                </c:pt>
                <c:pt idx="12">
                  <c:v>2001</c:v>
                </c:pt>
                <c:pt idx="16">
                  <c:v>2003</c:v>
                </c:pt>
                <c:pt idx="20">
                  <c:v>2005</c:v>
                </c:pt>
                <c:pt idx="24">
                  <c:v>2007</c:v>
                </c:pt>
                <c:pt idx="28">
                  <c:v>2009</c:v>
                </c:pt>
                <c:pt idx="32">
                  <c:v>2011</c:v>
                </c:pt>
                <c:pt idx="36">
                  <c:v>2013</c:v>
                </c:pt>
                <c:pt idx="40">
                  <c:v>2015</c:v>
                </c:pt>
                <c:pt idx="46">
                  <c:v>2018</c:v>
                </c:pt>
              </c:numCache>
            </c:numRef>
          </c:cat>
          <c:val>
            <c:numRef>
              <c:f>'1.9.B'!$V$3:$V$49</c:f>
              <c:numCache>
                <c:formatCode>General</c:formatCode>
                <c:ptCount val="47"/>
                <c:pt idx="0">
                  <c:v>3.5500008588172198</c:v>
                </c:pt>
                <c:pt idx="1">
                  <c:v>3.7705092948875301</c:v>
                </c:pt>
                <c:pt idx="2">
                  <c:v>3.32249920193579</c:v>
                </c:pt>
                <c:pt idx="3">
                  <c:v>3.625</c:v>
                </c:pt>
                <c:pt idx="4">
                  <c:v>3.0250013431577698</c:v>
                </c:pt>
                <c:pt idx="5">
                  <c:v>3.3499987655610699</c:v>
                </c:pt>
                <c:pt idx="6">
                  <c:v>3.10000648843203</c:v>
                </c:pt>
                <c:pt idx="7">
                  <c:v>3.0090401028630902</c:v>
                </c:pt>
                <c:pt idx="8">
                  <c:v>3.52499700000025</c:v>
                </c:pt>
                <c:pt idx="9">
                  <c:v>3.27499900000003</c:v>
                </c:pt>
                <c:pt idx="10">
                  <c:v>3.1749999999999998</c:v>
                </c:pt>
                <c:pt idx="11">
                  <c:v>2.9999950668681099</c:v>
                </c:pt>
                <c:pt idx="12">
                  <c:v>2.84999915710033</c:v>
                </c:pt>
                <c:pt idx="13">
                  <c:v>2.9249999999999998</c:v>
                </c:pt>
                <c:pt idx="14">
                  <c:v>2.8499985833045902</c:v>
                </c:pt>
                <c:pt idx="15">
                  <c:v>2.5000000000001901</c:v>
                </c:pt>
                <c:pt idx="16">
                  <c:v>2.5377959319649901</c:v>
                </c:pt>
                <c:pt idx="17">
                  <c:v>2.51993805096747</c:v>
                </c:pt>
                <c:pt idx="18">
                  <c:v>2.77809576634567</c:v>
                </c:pt>
                <c:pt idx="19">
                  <c:v>2.8250000000000002</c:v>
                </c:pt>
                <c:pt idx="20">
                  <c:v>2.663374975</c:v>
                </c:pt>
                <c:pt idx="21">
                  <c:v>2.5685456821683501</c:v>
                </c:pt>
                <c:pt idx="22">
                  <c:v>2.68825</c:v>
                </c:pt>
                <c:pt idx="23">
                  <c:v>2.99924998732196</c:v>
                </c:pt>
                <c:pt idx="24">
                  <c:v>2.5444603249999802</c:v>
                </c:pt>
                <c:pt idx="25">
                  <c:v>2.7406457500000001</c:v>
                </c:pt>
                <c:pt idx="26">
                  <c:v>3.0382009999999999</c:v>
                </c:pt>
                <c:pt idx="27">
                  <c:v>3.283591275</c:v>
                </c:pt>
                <c:pt idx="28">
                  <c:v>3.0398922000000201</c:v>
                </c:pt>
                <c:pt idx="29">
                  <c:v>3.0018498250000998</c:v>
                </c:pt>
                <c:pt idx="30">
                  <c:v>3.1427185948654199</c:v>
                </c:pt>
                <c:pt idx="31">
                  <c:v>3.1026870249999998</c:v>
                </c:pt>
                <c:pt idx="32">
                  <c:v>3.2681204749999999</c:v>
                </c:pt>
                <c:pt idx="33">
                  <c:v>3.4338067999999198</c:v>
                </c:pt>
                <c:pt idx="34">
                  <c:v>3.3321805000000002</c:v>
                </c:pt>
                <c:pt idx="35">
                  <c:v>3.1754191249999999</c:v>
                </c:pt>
                <c:pt idx="36">
                  <c:v>3.12006965</c:v>
                </c:pt>
                <c:pt idx="37">
                  <c:v>3.18813755</c:v>
                </c:pt>
                <c:pt idx="38">
                  <c:v>3.1847140249999999</c:v>
                </c:pt>
                <c:pt idx="39">
                  <c:v>3.1269134749999998</c:v>
                </c:pt>
                <c:pt idx="40">
                  <c:v>3.0725211250000002</c:v>
                </c:pt>
                <c:pt idx="41">
                  <c:v>2.9004483387283702</c:v>
                </c:pt>
                <c:pt idx="42">
                  <c:v>2.7443111249999999</c:v>
                </c:pt>
                <c:pt idx="43">
                  <c:v>2.6410202250000001</c:v>
                </c:pt>
                <c:pt idx="44">
                  <c:v>2.75810055</c:v>
                </c:pt>
                <c:pt idx="45">
                  <c:v>2.6110966499999901</c:v>
                </c:pt>
                <c:pt idx="46">
                  <c:v>2.57293597500004</c:v>
                </c:pt>
              </c:numCache>
            </c:numRef>
          </c:val>
          <c:smooth val="0"/>
          <c:extLst>
            <c:ext xmlns:c16="http://schemas.microsoft.com/office/drawing/2014/chart" uri="{C3380CC4-5D6E-409C-BE32-E72D297353CC}">
              <c16:uniqueId val="{00000001-0AEB-4A66-B728-E8AF31C7E700}"/>
            </c:ext>
          </c:extLst>
        </c:ser>
        <c:ser>
          <c:idx val="2"/>
          <c:order val="2"/>
          <c:tx>
            <c:strRef>
              <c:f>'1.9.B'!$X$2</c:f>
              <c:strCache>
                <c:ptCount val="1"/>
                <c:pt idx="0">
                  <c:v>75percentile</c:v>
                </c:pt>
              </c:strCache>
            </c:strRef>
          </c:tx>
          <c:spPr>
            <a:ln w="76200" cap="rnd">
              <a:solidFill>
                <a:srgbClr val="002345"/>
              </a:solidFill>
              <a:prstDash val="sysDash"/>
              <a:round/>
            </a:ln>
            <a:effectLst/>
          </c:spPr>
          <c:marker>
            <c:symbol val="none"/>
          </c:marker>
          <c:cat>
            <c:numRef>
              <c:f>'1.9.B'!$Y$3:$Y$49</c:f>
              <c:numCache>
                <c:formatCode>General</c:formatCode>
                <c:ptCount val="47"/>
                <c:pt idx="0">
                  <c:v>1995</c:v>
                </c:pt>
                <c:pt idx="4">
                  <c:v>1997</c:v>
                </c:pt>
                <c:pt idx="8">
                  <c:v>1999</c:v>
                </c:pt>
                <c:pt idx="12">
                  <c:v>2001</c:v>
                </c:pt>
                <c:pt idx="16">
                  <c:v>2003</c:v>
                </c:pt>
                <c:pt idx="20">
                  <c:v>2005</c:v>
                </c:pt>
                <c:pt idx="24">
                  <c:v>2007</c:v>
                </c:pt>
                <c:pt idx="28">
                  <c:v>2009</c:v>
                </c:pt>
                <c:pt idx="32">
                  <c:v>2011</c:v>
                </c:pt>
                <c:pt idx="36">
                  <c:v>2013</c:v>
                </c:pt>
                <c:pt idx="40">
                  <c:v>2015</c:v>
                </c:pt>
                <c:pt idx="46">
                  <c:v>2018</c:v>
                </c:pt>
              </c:numCache>
            </c:numRef>
          </c:cat>
          <c:val>
            <c:numRef>
              <c:f>'1.9.B'!$X$3:$X$49</c:f>
              <c:numCache>
                <c:formatCode>General</c:formatCode>
                <c:ptCount val="47"/>
                <c:pt idx="0">
                  <c:v>8.14999905055158</c:v>
                </c:pt>
                <c:pt idx="1">
                  <c:v>8.0500000000000007</c:v>
                </c:pt>
                <c:pt idx="2">
                  <c:v>8.3999980367954805</c:v>
                </c:pt>
                <c:pt idx="3">
                  <c:v>8.65</c:v>
                </c:pt>
                <c:pt idx="4">
                  <c:v>7.0750007684667997</c:v>
                </c:pt>
                <c:pt idx="5">
                  <c:v>7.1997292178888399</c:v>
                </c:pt>
                <c:pt idx="6">
                  <c:v>7.3499988826329803</c:v>
                </c:pt>
                <c:pt idx="7">
                  <c:v>7.7121507800908402</c:v>
                </c:pt>
                <c:pt idx="8">
                  <c:v>6.8308880604280304</c:v>
                </c:pt>
                <c:pt idx="9">
                  <c:v>5.9750029375074902</c:v>
                </c:pt>
                <c:pt idx="10">
                  <c:v>5.0000030000000999</c:v>
                </c:pt>
                <c:pt idx="11">
                  <c:v>5.75</c:v>
                </c:pt>
                <c:pt idx="12">
                  <c:v>5.05</c:v>
                </c:pt>
                <c:pt idx="13">
                  <c:v>5.7750000000002197</c:v>
                </c:pt>
                <c:pt idx="14">
                  <c:v>5.82499999999997</c:v>
                </c:pt>
                <c:pt idx="15">
                  <c:v>5.8000000000001402</c:v>
                </c:pt>
                <c:pt idx="16">
                  <c:v>5.95</c:v>
                </c:pt>
                <c:pt idx="17">
                  <c:v>5</c:v>
                </c:pt>
                <c:pt idx="18">
                  <c:v>4.875</c:v>
                </c:pt>
                <c:pt idx="19">
                  <c:v>4.9791801564446603</c:v>
                </c:pt>
                <c:pt idx="20">
                  <c:v>4.9978846250000002</c:v>
                </c:pt>
                <c:pt idx="21">
                  <c:v>4.8406250000000002</c:v>
                </c:pt>
                <c:pt idx="22">
                  <c:v>4.9749999999998398</c:v>
                </c:pt>
                <c:pt idx="23">
                  <c:v>4.5284223607667098</c:v>
                </c:pt>
                <c:pt idx="24">
                  <c:v>4.9695119249998996</c:v>
                </c:pt>
                <c:pt idx="25">
                  <c:v>4.9937499999999897</c:v>
                </c:pt>
                <c:pt idx="26">
                  <c:v>4.5600000000000804</c:v>
                </c:pt>
                <c:pt idx="27">
                  <c:v>5.0457621250504401</c:v>
                </c:pt>
                <c:pt idx="28">
                  <c:v>5.3302995403603104</c:v>
                </c:pt>
                <c:pt idx="29">
                  <c:v>5.0884822999999999</c:v>
                </c:pt>
                <c:pt idx="30">
                  <c:v>5.4177993499999797</c:v>
                </c:pt>
                <c:pt idx="31">
                  <c:v>5.6062941999999998</c:v>
                </c:pt>
                <c:pt idx="32">
                  <c:v>5.5668581250000004</c:v>
                </c:pt>
                <c:pt idx="33">
                  <c:v>5.5925623476626702</c:v>
                </c:pt>
                <c:pt idx="34">
                  <c:v>5.3868615999999996</c:v>
                </c:pt>
                <c:pt idx="35">
                  <c:v>5.1271006999998798</c:v>
                </c:pt>
                <c:pt idx="36">
                  <c:v>5.5280698312005701</c:v>
                </c:pt>
                <c:pt idx="37">
                  <c:v>5.5280698312005701</c:v>
                </c:pt>
                <c:pt idx="38">
                  <c:v>5.5002394749999697</c:v>
                </c:pt>
                <c:pt idx="39">
                  <c:v>5.5492641499999804</c:v>
                </c:pt>
                <c:pt idx="40">
                  <c:v>5.0976050749999997</c:v>
                </c:pt>
                <c:pt idx="41">
                  <c:v>5.11501895000006</c:v>
                </c:pt>
                <c:pt idx="42">
                  <c:v>5.1493750250000101</c:v>
                </c:pt>
                <c:pt idx="43">
                  <c:v>5.0234284999999996</c:v>
                </c:pt>
                <c:pt idx="44">
                  <c:v>5.5562499999998103</c:v>
                </c:pt>
                <c:pt idx="45">
                  <c:v>5.5562499999999204</c:v>
                </c:pt>
                <c:pt idx="46">
                  <c:v>5.5000000000001501</c:v>
                </c:pt>
              </c:numCache>
            </c:numRef>
          </c:val>
          <c:smooth val="0"/>
          <c:extLst>
            <c:ext xmlns:c16="http://schemas.microsoft.com/office/drawing/2014/chart" uri="{C3380CC4-5D6E-409C-BE32-E72D297353CC}">
              <c16:uniqueId val="{00000002-0AEB-4A66-B728-E8AF31C7E700}"/>
            </c:ext>
          </c:extLst>
        </c:ser>
        <c:dLbls>
          <c:showLegendKey val="0"/>
          <c:showVal val="0"/>
          <c:showCatName val="0"/>
          <c:showSerName val="0"/>
          <c:showPercent val="0"/>
          <c:showBubbleSize val="0"/>
        </c:dLbls>
        <c:smooth val="0"/>
        <c:axId val="1962861712"/>
        <c:axId val="1"/>
      </c:lineChart>
      <c:catAx>
        <c:axId val="1962861712"/>
        <c:scaling>
          <c:orientation val="minMax"/>
        </c:scaling>
        <c:delete val="0"/>
        <c:axPos val="b"/>
        <c:numFmt formatCode="General" sourceLinked="0"/>
        <c:majorTickMark val="none"/>
        <c:minorTickMark val="none"/>
        <c:tickLblPos val="low"/>
        <c:spPr>
          <a:noFill/>
          <a:ln w="9525" cap="flat" cmpd="sng" algn="ctr">
            <a:solidFill>
              <a:sysClr val="windowText" lastClr="000000"/>
            </a:solidFill>
            <a:round/>
          </a:ln>
          <a:effectLst/>
        </c:spPr>
        <c:txPr>
          <a:bodyPr rot="-5400000" vert="horz"/>
          <a:lstStyle/>
          <a:p>
            <a:pPr>
              <a:defRPr sz="33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noMultiLvlLbl val="0"/>
      </c:catAx>
      <c:valAx>
        <c:axId val="1"/>
        <c:scaling>
          <c:orientation val="minMax"/>
          <c:max val="9"/>
          <c:min val="0"/>
        </c:scaling>
        <c:delete val="0"/>
        <c:axPos val="l"/>
        <c:numFmt formatCode="General" sourceLinked="1"/>
        <c:majorTickMark val="none"/>
        <c:minorTickMark val="none"/>
        <c:tickLblPos val="nextTo"/>
        <c:spPr>
          <a:ln w="6350">
            <a:noFill/>
          </a:ln>
        </c:spPr>
        <c:txPr>
          <a:bodyPr rot="0" vert="horz"/>
          <a:lstStyle/>
          <a:p>
            <a:pPr>
              <a:defRPr sz="3300" b="0" i="0" u="none" strike="noStrike" baseline="0">
                <a:solidFill>
                  <a:srgbClr val="000000"/>
                </a:solidFill>
                <a:latin typeface="Arial"/>
                <a:ea typeface="Arial"/>
                <a:cs typeface="Arial"/>
              </a:defRPr>
            </a:pPr>
            <a:endParaRPr lang="en-US"/>
          </a:p>
        </c:txPr>
        <c:crossAx val="1962861712"/>
        <c:crosses val="autoZero"/>
        <c:crossBetween val="between"/>
        <c:majorUnit val="2"/>
      </c:valAx>
      <c:spPr>
        <a:noFill/>
        <a:ln w="25400">
          <a:noFill/>
        </a:ln>
      </c:spPr>
    </c:plotArea>
    <c:legend>
      <c:legendPos val="b"/>
      <c:legendEntry>
        <c:idx val="2"/>
        <c:delete val="1"/>
      </c:legendEntry>
      <c:layout>
        <c:manualLayout>
          <c:xMode val="edge"/>
          <c:yMode val="edge"/>
          <c:x val="0.32045251523381679"/>
          <c:y val="2.7115985501812274E-2"/>
          <c:w val="0.6122013148743487"/>
          <c:h val="0.12814102748219533"/>
        </c:manualLayout>
      </c:layout>
      <c:overlay val="0"/>
      <c:spPr>
        <a:noFill/>
        <a:ln w="25400">
          <a:noFill/>
        </a:ln>
      </c:spPr>
      <c:txPr>
        <a:bodyPr/>
        <a:lstStyle/>
        <a:p>
          <a:pPr>
            <a:defRPr sz="3300" b="0" i="0" u="none" strike="noStrike" baseline="0">
              <a:solidFill>
                <a:srgbClr val="000000"/>
              </a:solidFill>
              <a:latin typeface="Arial"/>
              <a:ea typeface="Arial"/>
              <a:cs typeface="Arial"/>
            </a:defRPr>
          </a:pPr>
          <a:endParaRPr lang="en-US"/>
        </a:p>
      </c:txPr>
    </c:legend>
    <c:plotVisOnly val="1"/>
    <c:dispBlanksAs val="gap"/>
    <c:showDLblsOverMax val="0"/>
  </c:chart>
  <c:spPr>
    <a:ln w="6350">
      <a:noFill/>
    </a:ln>
  </c:spPr>
  <c:txPr>
    <a:bodyPr/>
    <a:lstStyle/>
    <a:p>
      <a:pPr>
        <a:defRPr sz="1600" b="1" i="0" u="none" strike="noStrike" baseline="0">
          <a:solidFill>
            <a:srgbClr val="000000"/>
          </a:solidFill>
          <a:latin typeface="Times New Roman"/>
          <a:ea typeface="Times New Roman"/>
          <a:cs typeface="Times New Roman"/>
        </a:defRPr>
      </a:pPr>
      <a:endParaRPr lang="en-US"/>
    </a:p>
  </c:txPr>
  <c:printSettings>
    <c:headerFooter/>
    <c:pageMargins b="0.75" l="0.7" r="0.7" t="0.75" header="0.3" footer="0.3"/>
    <c:pageSetup/>
  </c:printSettings>
  <c:userShapes r:id="rId2"/>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59411857785559"/>
          <c:y val="0.12555847185768446"/>
          <c:w val="0.87672654049262799"/>
          <c:h val="0.7519034032823132"/>
        </c:manualLayout>
      </c:layout>
      <c:barChart>
        <c:barDir val="col"/>
        <c:grouping val="clustered"/>
        <c:varyColors val="0"/>
        <c:ser>
          <c:idx val="1"/>
          <c:order val="0"/>
          <c:spPr>
            <a:solidFill>
              <a:srgbClr val="002345"/>
            </a:solidFill>
            <a:ln>
              <a:noFill/>
            </a:ln>
            <a:effectLst/>
          </c:spPr>
          <c:invertIfNegative val="0"/>
          <c:cat>
            <c:strRef>
              <c:f>'1.9.C'!$U$3:$U$4</c:f>
              <c:strCache>
                <c:ptCount val="2"/>
                <c:pt idx="0">
                  <c:v>Advanced economies</c:v>
                </c:pt>
                <c:pt idx="1">
                  <c:v>EMDEs</c:v>
                </c:pt>
              </c:strCache>
            </c:strRef>
          </c:cat>
          <c:val>
            <c:numRef>
              <c:f>'1.9.C'!$V$3:$V$4</c:f>
              <c:numCache>
                <c:formatCode>General</c:formatCode>
                <c:ptCount val="2"/>
                <c:pt idx="0">
                  <c:v>79.1666666666667</c:v>
                </c:pt>
                <c:pt idx="1">
                  <c:v>60.869565217391312</c:v>
                </c:pt>
              </c:numCache>
            </c:numRef>
          </c:val>
          <c:extLst>
            <c:ext xmlns:c16="http://schemas.microsoft.com/office/drawing/2014/chart" uri="{C3380CC4-5D6E-409C-BE32-E72D297353CC}">
              <c16:uniqueId val="{00000000-CBF2-4869-9463-B24235DD2793}"/>
            </c:ext>
          </c:extLst>
        </c:ser>
        <c:dLbls>
          <c:showLegendKey val="0"/>
          <c:showVal val="0"/>
          <c:showCatName val="0"/>
          <c:showSerName val="0"/>
          <c:showPercent val="0"/>
          <c:showBubbleSize val="0"/>
        </c:dLbls>
        <c:gapWidth val="150"/>
        <c:axId val="2044371104"/>
        <c:axId val="1995660720"/>
      </c:barChart>
      <c:lineChart>
        <c:grouping val="standard"/>
        <c:varyColors val="0"/>
        <c:dLbls>
          <c:showLegendKey val="0"/>
          <c:showVal val="0"/>
          <c:showCatName val="0"/>
          <c:showSerName val="0"/>
          <c:showPercent val="0"/>
          <c:showBubbleSize val="0"/>
        </c:dLbls>
        <c:marker val="1"/>
        <c:smooth val="0"/>
        <c:axId val="2044371104"/>
        <c:axId val="1995660720"/>
        <c:extLst>
          <c:ext xmlns:c15="http://schemas.microsoft.com/office/drawing/2012/chart" uri="{02D57815-91ED-43cb-92C2-25804820EDAC}">
            <c15:filteredLineSeries>
              <c15:ser>
                <c:idx val="0"/>
                <c:order val="1"/>
                <c:tx>
                  <c:strRef>
                    <c:extLst>
                      <c:ext uri="{02D57815-91ED-43cb-92C2-25804820EDAC}">
                        <c15:formulaRef>
                          <c15:sqref>'1.9.C'!$AW$56:$AW$59</c15:sqref>
                        </c15:formulaRef>
                      </c:ext>
                    </c:extLst>
                    <c:strCache>
                      <c:ptCount val="4"/>
                    </c:strCache>
                  </c:strRef>
                </c:tx>
                <c:spPr>
                  <a:ln w="28575" cap="rnd">
                    <a:solidFill>
                      <a:srgbClr val="F78D28"/>
                    </a:solidFill>
                    <a:round/>
                  </a:ln>
                  <a:effectLst/>
                </c:spPr>
                <c:marker>
                  <c:symbol val="none"/>
                </c:marker>
                <c:dPt>
                  <c:idx val="1"/>
                  <c:marker>
                    <c:symbol val="none"/>
                  </c:marker>
                  <c:bubble3D val="0"/>
                  <c:spPr>
                    <a:ln w="76200" cap="rnd">
                      <a:solidFill>
                        <a:srgbClr val="F78D28"/>
                      </a:solidFill>
                      <a:round/>
                    </a:ln>
                    <a:effectLst/>
                  </c:spPr>
                  <c:extLst>
                    <c:ext xmlns:c16="http://schemas.microsoft.com/office/drawing/2014/chart" uri="{C3380CC4-5D6E-409C-BE32-E72D297353CC}">
                      <c16:uniqueId val="{00000002-CBF2-4869-9463-B24235DD2793}"/>
                    </c:ext>
                  </c:extLst>
                </c:dPt>
                <c:val>
                  <c:numRef>
                    <c:extLst>
                      <c:ext uri="{02D57815-91ED-43cb-92C2-25804820EDAC}">
                        <c15:formulaRef>
                          <c15:sqref>'1.9.C'!$AW$57:$AW$58</c15:sqref>
                        </c15:formulaRef>
                      </c:ext>
                    </c:extLst>
                    <c:numCache>
                      <c:formatCode>General</c:formatCode>
                      <c:ptCount val="2"/>
                    </c:numCache>
                  </c:numRef>
                </c:val>
                <c:smooth val="0"/>
                <c:extLst>
                  <c:ext xmlns:c16="http://schemas.microsoft.com/office/drawing/2014/chart" uri="{C3380CC4-5D6E-409C-BE32-E72D297353CC}">
                    <c16:uniqueId val="{00000003-CBF2-4869-9463-B24235DD2793}"/>
                  </c:ext>
                </c:extLst>
              </c15:ser>
            </c15:filteredLineSeries>
          </c:ext>
        </c:extLst>
      </c:lineChart>
      <c:catAx>
        <c:axId val="204437110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95660720"/>
        <c:crosses val="autoZero"/>
        <c:auto val="1"/>
        <c:lblAlgn val="ctr"/>
        <c:lblOffset val="100"/>
        <c:noMultiLvlLbl val="0"/>
      </c:catAx>
      <c:valAx>
        <c:axId val="1995660720"/>
        <c:scaling>
          <c:orientation val="minMax"/>
          <c:max val="80"/>
          <c:min val="2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44371104"/>
        <c:crosses val="autoZero"/>
        <c:crossBetween val="between"/>
      </c:valAx>
      <c:spPr>
        <a:noFill/>
        <a:ln>
          <a:noFill/>
        </a:ln>
        <a:effectLst/>
      </c:spPr>
    </c:plotArea>
    <c:plotVisOnly val="1"/>
    <c:dispBlanksAs val="gap"/>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4"/>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377989209682137E-2"/>
          <c:y val="0.12415602216389619"/>
          <c:w val="0.89121336395450568"/>
          <c:h val="0.67766462525517646"/>
        </c:manualLayout>
      </c:layout>
      <c:lineChart>
        <c:grouping val="standard"/>
        <c:varyColors val="0"/>
        <c:ser>
          <c:idx val="1"/>
          <c:order val="0"/>
          <c:tx>
            <c:strRef>
              <c:f>'1.9.D'!$V$2</c:f>
              <c:strCache>
                <c:ptCount val="1"/>
                <c:pt idx="0">
                  <c:v>High Transparency</c:v>
                </c:pt>
              </c:strCache>
            </c:strRef>
          </c:tx>
          <c:spPr>
            <a:ln w="76200" cap="rnd">
              <a:solidFill>
                <a:srgbClr val="002345"/>
              </a:solidFill>
              <a:round/>
            </a:ln>
            <a:effectLst/>
          </c:spPr>
          <c:marker>
            <c:symbol val="none"/>
          </c:marker>
          <c:cat>
            <c:strRef>
              <c:f>'1.9.D'!$U$3:$U$46</c:f>
              <c:strCache>
                <c:ptCount val="44"/>
                <c:pt idx="0">
                  <c:v>1995</c:v>
                </c:pt>
                <c:pt idx="1">
                  <c:v>1995</c:v>
                </c:pt>
                <c:pt idx="2">
                  <c:v>1996</c:v>
                </c:pt>
                <c:pt idx="3">
                  <c:v>1996</c:v>
                </c:pt>
                <c:pt idx="4">
                  <c:v>1997</c:v>
                </c:pt>
                <c:pt idx="5">
                  <c:v>1997</c:v>
                </c:pt>
                <c:pt idx="6">
                  <c:v>1998</c:v>
                </c:pt>
                <c:pt idx="7">
                  <c:v>1998</c:v>
                </c:pt>
                <c:pt idx="8">
                  <c:v>1999</c:v>
                </c:pt>
                <c:pt idx="9">
                  <c:v>1999</c:v>
                </c:pt>
                <c:pt idx="10">
                  <c:v>2000</c:v>
                </c:pt>
                <c:pt idx="11">
                  <c:v>2000</c:v>
                </c:pt>
                <c:pt idx="12">
                  <c:v>2001</c:v>
                </c:pt>
                <c:pt idx="13">
                  <c:v>2001</c:v>
                </c:pt>
                <c:pt idx="14">
                  <c:v>2002</c:v>
                </c:pt>
                <c:pt idx="15">
                  <c:v>2002</c:v>
                </c:pt>
                <c:pt idx="16">
                  <c:v>2003</c:v>
                </c:pt>
                <c:pt idx="17">
                  <c:v>2003</c:v>
                </c:pt>
                <c:pt idx="18">
                  <c:v>2004</c:v>
                </c:pt>
                <c:pt idx="19">
                  <c:v>2004</c:v>
                </c:pt>
                <c:pt idx="20">
                  <c:v>2005</c:v>
                </c:pt>
                <c:pt idx="21">
                  <c:v>2005</c:v>
                </c:pt>
                <c:pt idx="22">
                  <c:v>2006</c:v>
                </c:pt>
                <c:pt idx="23">
                  <c:v>2006</c:v>
                </c:pt>
                <c:pt idx="24">
                  <c:v>2007</c:v>
                </c:pt>
                <c:pt idx="25">
                  <c:v>2007</c:v>
                </c:pt>
                <c:pt idx="26">
                  <c:v>2008</c:v>
                </c:pt>
                <c:pt idx="27">
                  <c:v>2008</c:v>
                </c:pt>
                <c:pt idx="28">
                  <c:v>2009</c:v>
                </c:pt>
                <c:pt idx="29">
                  <c:v>2009</c:v>
                </c:pt>
                <c:pt idx="30">
                  <c:v>2010</c:v>
                </c:pt>
                <c:pt idx="31">
                  <c:v>2010</c:v>
                </c:pt>
                <c:pt idx="32">
                  <c:v>2011</c:v>
                </c:pt>
                <c:pt idx="33">
                  <c:v>2011</c:v>
                </c:pt>
                <c:pt idx="34">
                  <c:v>2012</c:v>
                </c:pt>
                <c:pt idx="35">
                  <c:v>2012</c:v>
                </c:pt>
                <c:pt idx="36">
                  <c:v>2013</c:v>
                </c:pt>
                <c:pt idx="37">
                  <c:v>2013</c:v>
                </c:pt>
                <c:pt idx="38">
                  <c:v>2014</c:v>
                </c:pt>
                <c:pt idx="39">
                  <c:v>2014</c:v>
                </c:pt>
                <c:pt idx="40">
                  <c:v>2015</c:v>
                </c:pt>
                <c:pt idx="41">
                  <c:v>2015</c:v>
                </c:pt>
                <c:pt idx="42">
                  <c:v>2016</c:v>
                </c:pt>
                <c:pt idx="43">
                  <c:v>2016</c:v>
                </c:pt>
              </c:strCache>
            </c:strRef>
          </c:cat>
          <c:val>
            <c:numRef>
              <c:f>'1.9.D'!$V$3:$V$46</c:f>
              <c:numCache>
                <c:formatCode>General</c:formatCode>
                <c:ptCount val="44"/>
                <c:pt idx="0">
                  <c:v>6.014399229628431</c:v>
                </c:pt>
                <c:pt idx="1">
                  <c:v>5.4999972804802066</c:v>
                </c:pt>
                <c:pt idx="2">
                  <c:v>7.0000004311485897</c:v>
                </c:pt>
                <c:pt idx="3">
                  <c:v>6.2500055780000396</c:v>
                </c:pt>
                <c:pt idx="4">
                  <c:v>5.0999999999999996</c:v>
                </c:pt>
                <c:pt idx="5">
                  <c:v>4.8</c:v>
                </c:pt>
                <c:pt idx="6">
                  <c:v>4.8</c:v>
                </c:pt>
                <c:pt idx="7">
                  <c:v>4.4999932262171027</c:v>
                </c:pt>
                <c:pt idx="8">
                  <c:v>4.500006159419101</c:v>
                </c:pt>
                <c:pt idx="9">
                  <c:v>4.4999973837677842</c:v>
                </c:pt>
                <c:pt idx="10">
                  <c:v>4</c:v>
                </c:pt>
                <c:pt idx="11">
                  <c:v>4.0000036293488916</c:v>
                </c:pt>
                <c:pt idx="12">
                  <c:v>3.4</c:v>
                </c:pt>
                <c:pt idx="13">
                  <c:v>3.5</c:v>
                </c:pt>
                <c:pt idx="14">
                  <c:v>3.4</c:v>
                </c:pt>
                <c:pt idx="15">
                  <c:v>3.1</c:v>
                </c:pt>
                <c:pt idx="16">
                  <c:v>3.0000000000008464</c:v>
                </c:pt>
                <c:pt idx="17">
                  <c:v>3</c:v>
                </c:pt>
                <c:pt idx="18">
                  <c:v>3.0000002059052289</c:v>
                </c:pt>
                <c:pt idx="19">
                  <c:v>3.0000003144651455</c:v>
                </c:pt>
                <c:pt idx="20">
                  <c:v>3</c:v>
                </c:pt>
                <c:pt idx="21">
                  <c:v>2.9999999492878349</c:v>
                </c:pt>
                <c:pt idx="22">
                  <c:v>3.3</c:v>
                </c:pt>
                <c:pt idx="23">
                  <c:v>3.1</c:v>
                </c:pt>
                <c:pt idx="24">
                  <c:v>3.3709685</c:v>
                </c:pt>
                <c:pt idx="25">
                  <c:v>3.4266535</c:v>
                </c:pt>
                <c:pt idx="26">
                  <c:v>3.3531271999999999</c:v>
                </c:pt>
                <c:pt idx="27">
                  <c:v>3.4083651000000001</c:v>
                </c:pt>
                <c:pt idx="28">
                  <c:v>3.3995335</c:v>
                </c:pt>
                <c:pt idx="29">
                  <c:v>3.4951550999999998</c:v>
                </c:pt>
                <c:pt idx="30">
                  <c:v>3.5</c:v>
                </c:pt>
                <c:pt idx="31">
                  <c:v>3.5354545000000002</c:v>
                </c:pt>
                <c:pt idx="32">
                  <c:v>3.5390606999999998</c:v>
                </c:pt>
                <c:pt idx="33">
                  <c:v>3.5786639999999998</c:v>
                </c:pt>
                <c:pt idx="34">
                  <c:v>3.4547362000000001</c:v>
                </c:pt>
                <c:pt idx="35">
                  <c:v>3.2065592000000001</c:v>
                </c:pt>
                <c:pt idx="36">
                  <c:v>3.14</c:v>
                </c:pt>
                <c:pt idx="37">
                  <c:v>3.2385551000000001</c:v>
                </c:pt>
                <c:pt idx="38">
                  <c:v>3.2</c:v>
                </c:pt>
                <c:pt idx="39">
                  <c:v>3.1584791000000001</c:v>
                </c:pt>
                <c:pt idx="40">
                  <c:v>3.3311608000000001</c:v>
                </c:pt>
                <c:pt idx="41">
                  <c:v>3.3705688999999999</c:v>
                </c:pt>
                <c:pt idx="42">
                  <c:v>3.3004226000000001</c:v>
                </c:pt>
                <c:pt idx="43">
                  <c:v>3.4012511000000001</c:v>
                </c:pt>
              </c:numCache>
            </c:numRef>
          </c:val>
          <c:smooth val="0"/>
          <c:extLst>
            <c:ext xmlns:c16="http://schemas.microsoft.com/office/drawing/2014/chart" uri="{C3380CC4-5D6E-409C-BE32-E72D297353CC}">
              <c16:uniqueId val="{00000000-E382-48A3-BF40-3F1F103FE0AE}"/>
            </c:ext>
          </c:extLst>
        </c:ser>
        <c:ser>
          <c:idx val="0"/>
          <c:order val="1"/>
          <c:tx>
            <c:strRef>
              <c:f>'1.9.D'!$W$2</c:f>
              <c:strCache>
                <c:ptCount val="1"/>
                <c:pt idx="0">
                  <c:v>Low Transparency</c:v>
                </c:pt>
              </c:strCache>
            </c:strRef>
          </c:tx>
          <c:spPr>
            <a:ln w="76200" cap="rnd">
              <a:solidFill>
                <a:srgbClr val="EB1C2D"/>
              </a:solidFill>
              <a:round/>
            </a:ln>
            <a:effectLst/>
          </c:spPr>
          <c:marker>
            <c:symbol val="none"/>
          </c:marker>
          <c:cat>
            <c:strRef>
              <c:f>'1.9.D'!$U$3:$U$46</c:f>
              <c:strCache>
                <c:ptCount val="44"/>
                <c:pt idx="0">
                  <c:v>1995</c:v>
                </c:pt>
                <c:pt idx="1">
                  <c:v>1995</c:v>
                </c:pt>
                <c:pt idx="2">
                  <c:v>1996</c:v>
                </c:pt>
                <c:pt idx="3">
                  <c:v>1996</c:v>
                </c:pt>
                <c:pt idx="4">
                  <c:v>1997</c:v>
                </c:pt>
                <c:pt idx="5">
                  <c:v>1997</c:v>
                </c:pt>
                <c:pt idx="6">
                  <c:v>1998</c:v>
                </c:pt>
                <c:pt idx="7">
                  <c:v>1998</c:v>
                </c:pt>
                <c:pt idx="8">
                  <c:v>1999</c:v>
                </c:pt>
                <c:pt idx="9">
                  <c:v>1999</c:v>
                </c:pt>
                <c:pt idx="10">
                  <c:v>2000</c:v>
                </c:pt>
                <c:pt idx="11">
                  <c:v>2000</c:v>
                </c:pt>
                <c:pt idx="12">
                  <c:v>2001</c:v>
                </c:pt>
                <c:pt idx="13">
                  <c:v>2001</c:v>
                </c:pt>
                <c:pt idx="14">
                  <c:v>2002</c:v>
                </c:pt>
                <c:pt idx="15">
                  <c:v>2002</c:v>
                </c:pt>
                <c:pt idx="16">
                  <c:v>2003</c:v>
                </c:pt>
                <c:pt idx="17">
                  <c:v>2003</c:v>
                </c:pt>
                <c:pt idx="18">
                  <c:v>2004</c:v>
                </c:pt>
                <c:pt idx="19">
                  <c:v>2004</c:v>
                </c:pt>
                <c:pt idx="20">
                  <c:v>2005</c:v>
                </c:pt>
                <c:pt idx="21">
                  <c:v>2005</c:v>
                </c:pt>
                <c:pt idx="22">
                  <c:v>2006</c:v>
                </c:pt>
                <c:pt idx="23">
                  <c:v>2006</c:v>
                </c:pt>
                <c:pt idx="24">
                  <c:v>2007</c:v>
                </c:pt>
                <c:pt idx="25">
                  <c:v>2007</c:v>
                </c:pt>
                <c:pt idx="26">
                  <c:v>2008</c:v>
                </c:pt>
                <c:pt idx="27">
                  <c:v>2008</c:v>
                </c:pt>
                <c:pt idx="28">
                  <c:v>2009</c:v>
                </c:pt>
                <c:pt idx="29">
                  <c:v>2009</c:v>
                </c:pt>
                <c:pt idx="30">
                  <c:v>2010</c:v>
                </c:pt>
                <c:pt idx="31">
                  <c:v>2010</c:v>
                </c:pt>
                <c:pt idx="32">
                  <c:v>2011</c:v>
                </c:pt>
                <c:pt idx="33">
                  <c:v>2011</c:v>
                </c:pt>
                <c:pt idx="34">
                  <c:v>2012</c:v>
                </c:pt>
                <c:pt idx="35">
                  <c:v>2012</c:v>
                </c:pt>
                <c:pt idx="36">
                  <c:v>2013</c:v>
                </c:pt>
                <c:pt idx="37">
                  <c:v>2013</c:v>
                </c:pt>
                <c:pt idx="38">
                  <c:v>2014</c:v>
                </c:pt>
                <c:pt idx="39">
                  <c:v>2014</c:v>
                </c:pt>
                <c:pt idx="40">
                  <c:v>2015</c:v>
                </c:pt>
                <c:pt idx="41">
                  <c:v>2015</c:v>
                </c:pt>
                <c:pt idx="42">
                  <c:v>2016</c:v>
                </c:pt>
                <c:pt idx="43">
                  <c:v>2016</c:v>
                </c:pt>
              </c:strCache>
            </c:strRef>
          </c:cat>
          <c:val>
            <c:numRef>
              <c:f>'1.9.D'!$W$3:$W$46</c:f>
              <c:numCache>
                <c:formatCode>General</c:formatCode>
                <c:ptCount val="44"/>
                <c:pt idx="0">
                  <c:v>3.9000005549769901</c:v>
                </c:pt>
                <c:pt idx="1">
                  <c:v>4.7999510961057457</c:v>
                </c:pt>
                <c:pt idx="2">
                  <c:v>5.4999947458582055</c:v>
                </c:pt>
                <c:pt idx="3">
                  <c:v>4.9999957405013067</c:v>
                </c:pt>
                <c:pt idx="4">
                  <c:v>3.999994912861049</c:v>
                </c:pt>
                <c:pt idx="5">
                  <c:v>5.149997406986226</c:v>
                </c:pt>
                <c:pt idx="6">
                  <c:v>4.4210111987438268</c:v>
                </c:pt>
                <c:pt idx="7">
                  <c:v>4.4206639457301282</c:v>
                </c:pt>
                <c:pt idx="8">
                  <c:v>4.0206603995736501</c:v>
                </c:pt>
                <c:pt idx="9">
                  <c:v>4.0706625140383075</c:v>
                </c:pt>
                <c:pt idx="10">
                  <c:v>3.9841503796803956</c:v>
                </c:pt>
                <c:pt idx="11">
                  <c:v>3.4499999999999904</c:v>
                </c:pt>
                <c:pt idx="12">
                  <c:v>3.2721742209174161</c:v>
                </c:pt>
                <c:pt idx="13">
                  <c:v>3.5974724553712853</c:v>
                </c:pt>
                <c:pt idx="14">
                  <c:v>3.6499978551503443</c:v>
                </c:pt>
                <c:pt idx="15">
                  <c:v>4.4999999999999822</c:v>
                </c:pt>
                <c:pt idx="16">
                  <c:v>4.0000000000000258</c:v>
                </c:pt>
                <c:pt idx="17">
                  <c:v>4.0798937137600184</c:v>
                </c:pt>
                <c:pt idx="18">
                  <c:v>3.8500000000001129</c:v>
                </c:pt>
                <c:pt idx="19">
                  <c:v>3.8750000000001283</c:v>
                </c:pt>
                <c:pt idx="20">
                  <c:v>4.5000000000002487</c:v>
                </c:pt>
                <c:pt idx="21">
                  <c:v>4.5107408532532123</c:v>
                </c:pt>
                <c:pt idx="22">
                  <c:v>4.7499999999998916</c:v>
                </c:pt>
                <c:pt idx="23">
                  <c:v>4.3861180140071081</c:v>
                </c:pt>
                <c:pt idx="24">
                  <c:v>4.6999999999999353</c:v>
                </c:pt>
                <c:pt idx="25">
                  <c:v>4.7375000000001961</c:v>
                </c:pt>
                <c:pt idx="26">
                  <c:v>4.4890887259395278</c:v>
                </c:pt>
                <c:pt idx="27">
                  <c:v>5.0188408501009913</c:v>
                </c:pt>
                <c:pt idx="28">
                  <c:v>4.9333333500000132</c:v>
                </c:pt>
                <c:pt idx="29">
                  <c:v>5.0374999999998469</c:v>
                </c:pt>
                <c:pt idx="30">
                  <c:v>4.5000000000001812</c:v>
                </c:pt>
                <c:pt idx="31">
                  <c:v>5.3039697999999795</c:v>
                </c:pt>
                <c:pt idx="32">
                  <c:v>5.3159894433097961</c:v>
                </c:pt>
                <c:pt idx="33">
                  <c:v>5.5783748984417798</c:v>
                </c:pt>
                <c:pt idx="34">
                  <c:v>5.2545744000000472</c:v>
                </c:pt>
                <c:pt idx="35">
                  <c:v>5.0847337999997695</c:v>
                </c:pt>
                <c:pt idx="36">
                  <c:v>5.5187132208002421</c:v>
                </c:pt>
                <c:pt idx="37">
                  <c:v>5.5187132208002421</c:v>
                </c:pt>
                <c:pt idx="38">
                  <c:v>5.3001596500000137</c:v>
                </c:pt>
                <c:pt idx="39">
                  <c:v>5.3161760999998577</c:v>
                </c:pt>
                <c:pt idx="40">
                  <c:v>5.0355116000001239</c:v>
                </c:pt>
                <c:pt idx="41">
                  <c:v>4.9724207000000025</c:v>
                </c:pt>
                <c:pt idx="42">
                  <c:v>4.9999999999999272</c:v>
                </c:pt>
                <c:pt idx="43">
                  <c:v>4.9999999999999716</c:v>
                </c:pt>
              </c:numCache>
            </c:numRef>
          </c:val>
          <c:smooth val="0"/>
          <c:extLst>
            <c:ext xmlns:c16="http://schemas.microsoft.com/office/drawing/2014/chart" uri="{C3380CC4-5D6E-409C-BE32-E72D297353CC}">
              <c16:uniqueId val="{00000001-E382-48A3-BF40-3F1F103FE0AE}"/>
            </c:ext>
          </c:extLst>
        </c:ser>
        <c:dLbls>
          <c:showLegendKey val="0"/>
          <c:showVal val="0"/>
          <c:showCatName val="0"/>
          <c:showSerName val="0"/>
          <c:showPercent val="0"/>
          <c:showBubbleSize val="0"/>
        </c:dLbls>
        <c:smooth val="0"/>
        <c:axId val="198462144"/>
        <c:axId val="198462536"/>
      </c:lineChart>
      <c:catAx>
        <c:axId val="19846214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8462536"/>
        <c:crosses val="autoZero"/>
        <c:auto val="1"/>
        <c:lblAlgn val="ctr"/>
        <c:lblOffset val="100"/>
        <c:tickLblSkip val="6"/>
        <c:noMultiLvlLbl val="0"/>
      </c:catAx>
      <c:valAx>
        <c:axId val="198462536"/>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8462144"/>
        <c:crosses val="autoZero"/>
        <c:crossBetween val="between"/>
        <c:majorUnit val="2"/>
      </c:valAx>
      <c:spPr>
        <a:noFill/>
        <a:ln>
          <a:noFill/>
        </a:ln>
        <a:effectLst/>
      </c:spPr>
    </c:plotArea>
    <c:legend>
      <c:legendPos val="t"/>
      <c:layout>
        <c:manualLayout>
          <c:xMode val="edge"/>
          <c:yMode val="edge"/>
          <c:x val="0.24753843842339865"/>
          <c:y val="2.49297171186935E-2"/>
          <c:w val="0.7524615412656751"/>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818824730242053E-2"/>
          <c:y val="0.14273090863642043"/>
          <c:w val="0.89397747156605423"/>
          <c:h val="0.65918010248718906"/>
        </c:manualLayout>
      </c:layout>
      <c:lineChart>
        <c:grouping val="standard"/>
        <c:varyColors val="0"/>
        <c:ser>
          <c:idx val="0"/>
          <c:order val="0"/>
          <c:tx>
            <c:strRef>
              <c:f>'1.1.E'!$V$1</c:f>
              <c:strCache>
                <c:ptCount val="1"/>
                <c:pt idx="0">
                  <c:v>Core CPI</c:v>
                </c:pt>
              </c:strCache>
            </c:strRef>
          </c:tx>
          <c:spPr>
            <a:ln w="76200" cap="rnd">
              <a:solidFill>
                <a:schemeClr val="accent1"/>
              </a:solidFill>
              <a:round/>
            </a:ln>
            <a:effectLst/>
          </c:spPr>
          <c:marker>
            <c:symbol val="none"/>
          </c:marker>
          <c:cat>
            <c:numRef>
              <c:extLst>
                <c:ext xmlns:c15="http://schemas.microsoft.com/office/drawing/2012/chart" uri="{02D57815-91ED-43cb-92C2-25804820EDAC}">
                  <c15:fullRef>
                    <c15:sqref>'1.1.E'!$U$2:$U$49</c15:sqref>
                  </c15:fullRef>
                </c:ext>
              </c:extLst>
              <c:f>('1.1.E'!$U$2:$U$46,'1.1.E'!$U$49)</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2017</c:v>
                </c:pt>
              </c:numCache>
            </c:numRef>
          </c:cat>
          <c:val>
            <c:numRef>
              <c:extLst>
                <c:ext xmlns:c15="http://schemas.microsoft.com/office/drawing/2012/chart" uri="{02D57815-91ED-43cb-92C2-25804820EDAC}">
                  <c15:fullRef>
                    <c15:sqref>'1.1.E'!$V$2:$V$49</c15:sqref>
                  </c15:fullRef>
                </c:ext>
              </c:extLst>
              <c:f>('1.1.E'!$V$2:$V$46,'1.1.E'!$V$49)</c:f>
              <c:numCache>
                <c:formatCode>General</c:formatCode>
                <c:ptCount val="46"/>
                <c:pt idx="0">
                  <c:v>4.562932</c:v>
                </c:pt>
                <c:pt idx="1">
                  <c:v>5.5554800000000002</c:v>
                </c:pt>
                <c:pt idx="2">
                  <c:v>6.3694199999999999</c:v>
                </c:pt>
                <c:pt idx="3">
                  <c:v>8.7890999999999995</c:v>
                </c:pt>
                <c:pt idx="4">
                  <c:v>13.8277</c:v>
                </c:pt>
                <c:pt idx="5">
                  <c:v>12.680429999999999</c:v>
                </c:pt>
                <c:pt idx="6">
                  <c:v>9.5678999999999998</c:v>
                </c:pt>
                <c:pt idx="7">
                  <c:v>8.8369029999999995</c:v>
                </c:pt>
                <c:pt idx="8">
                  <c:v>7.4017799999999996</c:v>
                </c:pt>
                <c:pt idx="9">
                  <c:v>8.6284170000000007</c:v>
                </c:pt>
                <c:pt idx="10">
                  <c:v>12.38923</c:v>
                </c:pt>
                <c:pt idx="11">
                  <c:v>10.48071</c:v>
                </c:pt>
                <c:pt idx="12">
                  <c:v>9.8420699999999997</c:v>
                </c:pt>
                <c:pt idx="13">
                  <c:v>8.3709900000000008</c:v>
                </c:pt>
                <c:pt idx="14">
                  <c:v>7.0033820000000002</c:v>
                </c:pt>
                <c:pt idx="15">
                  <c:v>5.3031300000000003</c:v>
                </c:pt>
                <c:pt idx="16">
                  <c:v>5.2964099999999998</c:v>
                </c:pt>
                <c:pt idx="17">
                  <c:v>4.6191500000000003</c:v>
                </c:pt>
                <c:pt idx="18">
                  <c:v>5.5933400000000004</c:v>
                </c:pt>
                <c:pt idx="19">
                  <c:v>6.043501</c:v>
                </c:pt>
                <c:pt idx="20">
                  <c:v>6.5128409999999999</c:v>
                </c:pt>
                <c:pt idx="21">
                  <c:v>5.8040000000000003</c:v>
                </c:pt>
                <c:pt idx="22">
                  <c:v>5.1323119999999998</c:v>
                </c:pt>
                <c:pt idx="23">
                  <c:v>4.2319000000000004</c:v>
                </c:pt>
                <c:pt idx="24">
                  <c:v>2.8252320000000002</c:v>
                </c:pt>
                <c:pt idx="25">
                  <c:v>3.5462910000000001</c:v>
                </c:pt>
                <c:pt idx="26">
                  <c:v>2.75312</c:v>
                </c:pt>
                <c:pt idx="27">
                  <c:v>1.87662</c:v>
                </c:pt>
                <c:pt idx="28">
                  <c:v>2.02671</c:v>
                </c:pt>
                <c:pt idx="29">
                  <c:v>1.9783500000000001</c:v>
                </c:pt>
                <c:pt idx="30">
                  <c:v>2.0133299999999998</c:v>
                </c:pt>
                <c:pt idx="31">
                  <c:v>2.58121</c:v>
                </c:pt>
                <c:pt idx="32">
                  <c:v>2.484721</c:v>
                </c:pt>
                <c:pt idx="33">
                  <c:v>2.0861200000000002</c:v>
                </c:pt>
                <c:pt idx="34">
                  <c:v>1.9284699999999999</c:v>
                </c:pt>
                <c:pt idx="35">
                  <c:v>1.6891799999999999</c:v>
                </c:pt>
                <c:pt idx="36">
                  <c:v>2.0046689999999998</c:v>
                </c:pt>
                <c:pt idx="37">
                  <c:v>2.3256610000000002</c:v>
                </c:pt>
                <c:pt idx="38">
                  <c:v>3.175074</c:v>
                </c:pt>
                <c:pt idx="39">
                  <c:v>1.79935</c:v>
                </c:pt>
                <c:pt idx="40">
                  <c:v>1.7037180000000001</c:v>
                </c:pt>
                <c:pt idx="41">
                  <c:v>2.387581</c:v>
                </c:pt>
                <c:pt idx="42">
                  <c:v>2.0924930000000002</c:v>
                </c:pt>
                <c:pt idx="43">
                  <c:v>1.7076769999999999</c:v>
                </c:pt>
                <c:pt idx="44">
                  <c:v>1.6034999999999999</c:v>
                </c:pt>
                <c:pt idx="45">
                  <c:v>1.5153559999999999</c:v>
                </c:pt>
              </c:numCache>
            </c:numRef>
          </c:val>
          <c:smooth val="0"/>
          <c:extLst>
            <c:ext xmlns:c16="http://schemas.microsoft.com/office/drawing/2014/chart" uri="{C3380CC4-5D6E-409C-BE32-E72D297353CC}">
              <c16:uniqueId val="{00000000-DE43-49E1-8EBC-1B8A86DFFE12}"/>
            </c:ext>
          </c:extLst>
        </c:ser>
        <c:ser>
          <c:idx val="1"/>
          <c:order val="1"/>
          <c:tx>
            <c:strRef>
              <c:f>'1.1.E'!$W$1</c:f>
              <c:strCache>
                <c:ptCount val="1"/>
                <c:pt idx="0">
                  <c:v>Headline CPI</c:v>
                </c:pt>
              </c:strCache>
            </c:strRef>
          </c:tx>
          <c:spPr>
            <a:ln w="76200" cap="rnd">
              <a:solidFill>
                <a:schemeClr val="accent2"/>
              </a:solidFill>
              <a:round/>
            </a:ln>
            <a:effectLst/>
          </c:spPr>
          <c:marker>
            <c:symbol val="none"/>
          </c:marker>
          <c:cat>
            <c:numRef>
              <c:extLst>
                <c:ext xmlns:c15="http://schemas.microsoft.com/office/drawing/2012/chart" uri="{02D57815-91ED-43cb-92C2-25804820EDAC}">
                  <c15:fullRef>
                    <c15:sqref>'1.1.E'!$U$2:$U$49</c15:sqref>
                  </c15:fullRef>
                </c:ext>
              </c:extLst>
              <c:f>('1.1.E'!$U$2:$U$46,'1.1.E'!$U$49)</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2017</c:v>
                </c:pt>
              </c:numCache>
            </c:numRef>
          </c:cat>
          <c:val>
            <c:numRef>
              <c:extLst>
                <c:ext xmlns:c15="http://schemas.microsoft.com/office/drawing/2012/chart" uri="{02D57815-91ED-43cb-92C2-25804820EDAC}">
                  <c15:fullRef>
                    <c15:sqref>'1.1.E'!$W$2:$W$49</c15:sqref>
                  </c15:fullRef>
                </c:ext>
              </c:extLst>
              <c:f>('1.1.E'!$W$2:$W$46,'1.1.E'!$W$49)</c:f>
              <c:numCache>
                <c:formatCode>General</c:formatCode>
                <c:ptCount val="46"/>
                <c:pt idx="0">
                  <c:v>4.5333300000000003</c:v>
                </c:pt>
                <c:pt idx="1">
                  <c:v>5.5045900000000003</c:v>
                </c:pt>
                <c:pt idx="2">
                  <c:v>6.4615400000000003</c:v>
                </c:pt>
                <c:pt idx="3">
                  <c:v>9.3033900000000003</c:v>
                </c:pt>
                <c:pt idx="4">
                  <c:v>16.044</c:v>
                </c:pt>
                <c:pt idx="5">
                  <c:v>11.7784</c:v>
                </c:pt>
                <c:pt idx="6">
                  <c:v>9.3912800000000001</c:v>
                </c:pt>
                <c:pt idx="7">
                  <c:v>9.8987499999999997</c:v>
                </c:pt>
                <c:pt idx="8">
                  <c:v>7.6474599999999997</c:v>
                </c:pt>
                <c:pt idx="9">
                  <c:v>9.6533599999999993</c:v>
                </c:pt>
                <c:pt idx="10">
                  <c:v>13.509399999999999</c:v>
                </c:pt>
                <c:pt idx="11">
                  <c:v>12.0077</c:v>
                </c:pt>
                <c:pt idx="12">
                  <c:v>9.5666700000000002</c:v>
                </c:pt>
                <c:pt idx="13">
                  <c:v>7.6633699999999996</c:v>
                </c:pt>
                <c:pt idx="14">
                  <c:v>6.3475200000000003</c:v>
                </c:pt>
                <c:pt idx="15">
                  <c:v>5.8311000000000002</c:v>
                </c:pt>
                <c:pt idx="16">
                  <c:v>3.8150300000000001</c:v>
                </c:pt>
                <c:pt idx="17">
                  <c:v>4.0816299999999996</c:v>
                </c:pt>
                <c:pt idx="18">
                  <c:v>5.1129600000000002</c:v>
                </c:pt>
                <c:pt idx="19">
                  <c:v>5.7178399999999998</c:v>
                </c:pt>
                <c:pt idx="20">
                  <c:v>6.4738600000000002</c:v>
                </c:pt>
                <c:pt idx="21">
                  <c:v>6.3</c:v>
                </c:pt>
                <c:pt idx="22">
                  <c:v>4.04108</c:v>
                </c:pt>
                <c:pt idx="23">
                  <c:v>4.0827900000000001</c:v>
                </c:pt>
                <c:pt idx="24">
                  <c:v>2.9590700000000001</c:v>
                </c:pt>
                <c:pt idx="25">
                  <c:v>2.8054199999999998</c:v>
                </c:pt>
                <c:pt idx="26">
                  <c:v>2.5</c:v>
                </c:pt>
                <c:pt idx="27">
                  <c:v>2.16161</c:v>
                </c:pt>
                <c:pt idx="28">
                  <c:v>1.98546</c:v>
                </c:pt>
                <c:pt idx="29">
                  <c:v>1.9686699999999999</c:v>
                </c:pt>
                <c:pt idx="30">
                  <c:v>2.5446399999999998</c:v>
                </c:pt>
                <c:pt idx="31">
                  <c:v>2.78782</c:v>
                </c:pt>
                <c:pt idx="32">
                  <c:v>2.2311700000000001</c:v>
                </c:pt>
                <c:pt idx="33">
                  <c:v>2.12039</c:v>
                </c:pt>
                <c:pt idx="34">
                  <c:v>2.2902499999999999</c:v>
                </c:pt>
                <c:pt idx="35">
                  <c:v>2.43154</c:v>
                </c:pt>
                <c:pt idx="36">
                  <c:v>2.6758299999999999</c:v>
                </c:pt>
                <c:pt idx="37">
                  <c:v>2.53485</c:v>
                </c:pt>
                <c:pt idx="38">
                  <c:v>4.4894400000000001</c:v>
                </c:pt>
                <c:pt idx="39">
                  <c:v>1.32637</c:v>
                </c:pt>
                <c:pt idx="40">
                  <c:v>2.3020299999999998</c:v>
                </c:pt>
                <c:pt idx="41">
                  <c:v>3.5440299999999998</c:v>
                </c:pt>
                <c:pt idx="42">
                  <c:v>2.6642000000000001</c:v>
                </c:pt>
                <c:pt idx="43">
                  <c:v>1.7211000000000001</c:v>
                </c:pt>
                <c:pt idx="44">
                  <c:v>1.141</c:v>
                </c:pt>
                <c:pt idx="45">
                  <c:v>1.7945</c:v>
                </c:pt>
              </c:numCache>
            </c:numRef>
          </c:val>
          <c:smooth val="0"/>
          <c:extLst>
            <c:ext xmlns:c16="http://schemas.microsoft.com/office/drawing/2014/chart" uri="{C3380CC4-5D6E-409C-BE32-E72D297353CC}">
              <c16:uniqueId val="{00000001-DE43-49E1-8EBC-1B8A86DFFE12}"/>
            </c:ext>
          </c:extLst>
        </c:ser>
        <c:dLbls>
          <c:showLegendKey val="0"/>
          <c:showVal val="0"/>
          <c:showCatName val="0"/>
          <c:showSerName val="0"/>
          <c:showPercent val="0"/>
          <c:showBubbleSize val="0"/>
        </c:dLbls>
        <c:smooth val="0"/>
        <c:axId val="267363776"/>
        <c:axId val="263891328"/>
      </c:lineChart>
      <c:catAx>
        <c:axId val="2673637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891328"/>
        <c:crosses val="autoZero"/>
        <c:auto val="1"/>
        <c:lblAlgn val="ctr"/>
        <c:lblOffset val="100"/>
        <c:noMultiLvlLbl val="0"/>
      </c:catAx>
      <c:valAx>
        <c:axId val="263891328"/>
        <c:scaling>
          <c:orientation val="minMax"/>
          <c:max val="2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7363776"/>
        <c:crosses val="autoZero"/>
        <c:crossBetween val="between"/>
      </c:valAx>
      <c:spPr>
        <a:noFill/>
        <a:ln>
          <a:noFill/>
        </a:ln>
        <a:effectLst/>
      </c:spPr>
    </c:plotArea>
    <c:legend>
      <c:legendPos val="t"/>
      <c:layout>
        <c:manualLayout>
          <c:xMode val="edge"/>
          <c:yMode val="edge"/>
          <c:x val="0.48329232283464568"/>
          <c:y val="1.1904761904761904E-2"/>
          <c:w val="0.51026716972878394"/>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6489501312336"/>
          <c:y val="0.22880796150481189"/>
          <c:w val="0.88261956838728473"/>
          <c:h val="0.40248453318335209"/>
        </c:manualLayout>
      </c:layout>
      <c:barChart>
        <c:barDir val="col"/>
        <c:grouping val="stacked"/>
        <c:varyColors val="0"/>
        <c:ser>
          <c:idx val="0"/>
          <c:order val="0"/>
          <c:tx>
            <c:strRef>
              <c:f>'1.10.A'!$V$2</c:f>
              <c:strCache>
                <c:ptCount val="1"/>
                <c:pt idx="0">
                  <c:v>Below 0 percent</c:v>
                </c:pt>
              </c:strCache>
            </c:strRef>
          </c:tx>
          <c:spPr>
            <a:solidFill>
              <a:schemeClr val="accent1"/>
            </a:solidFill>
            <a:ln>
              <a:noFill/>
            </a:ln>
            <a:effectLst/>
          </c:spPr>
          <c:invertIfNegative val="0"/>
          <c:cat>
            <c:strRef>
              <c:f>'1.10.A'!$U$3:$U$7</c:f>
              <c:strCache>
                <c:ptCount val="5"/>
                <c:pt idx="0">
                  <c:v>1900-1913</c:v>
                </c:pt>
                <c:pt idx="1">
                  <c:v>1950-1960</c:v>
                </c:pt>
                <c:pt idx="2">
                  <c:v>1944-1971</c:v>
                </c:pt>
                <c:pt idx="3">
                  <c:v>1998-2007</c:v>
                </c:pt>
                <c:pt idx="4">
                  <c:v>2010-2017</c:v>
                </c:pt>
              </c:strCache>
            </c:strRef>
          </c:cat>
          <c:val>
            <c:numRef>
              <c:f>'1.10.A'!$V$3:$V$7</c:f>
              <c:numCache>
                <c:formatCode>General</c:formatCode>
                <c:ptCount val="5"/>
                <c:pt idx="0">
                  <c:v>33.422459893048128</c:v>
                </c:pt>
                <c:pt idx="1">
                  <c:v>14.814814814814813</c:v>
                </c:pt>
                <c:pt idx="2">
                  <c:v>11.111111111111111</c:v>
                </c:pt>
                <c:pt idx="3">
                  <c:v>2.9629629629629632</c:v>
                </c:pt>
                <c:pt idx="4">
                  <c:v>7.4766355140186906</c:v>
                </c:pt>
              </c:numCache>
            </c:numRef>
          </c:val>
          <c:extLst>
            <c:ext xmlns:c16="http://schemas.microsoft.com/office/drawing/2014/chart" uri="{C3380CC4-5D6E-409C-BE32-E72D297353CC}">
              <c16:uniqueId val="{00000000-9EC5-4718-8748-BF94DA284EFF}"/>
            </c:ext>
          </c:extLst>
        </c:ser>
        <c:ser>
          <c:idx val="1"/>
          <c:order val="1"/>
          <c:tx>
            <c:strRef>
              <c:f>'1.10.A'!$W$2</c:f>
              <c:strCache>
                <c:ptCount val="1"/>
                <c:pt idx="0">
                  <c:v>0 to 2 percent</c:v>
                </c:pt>
              </c:strCache>
            </c:strRef>
          </c:tx>
          <c:spPr>
            <a:solidFill>
              <a:schemeClr val="accent2"/>
            </a:solidFill>
            <a:ln>
              <a:noFill/>
            </a:ln>
            <a:effectLst/>
          </c:spPr>
          <c:invertIfNegative val="0"/>
          <c:cat>
            <c:strRef>
              <c:f>'1.10.A'!$U$3:$U$7</c:f>
              <c:strCache>
                <c:ptCount val="5"/>
                <c:pt idx="0">
                  <c:v>1900-1913</c:v>
                </c:pt>
                <c:pt idx="1">
                  <c:v>1950-1960</c:v>
                </c:pt>
                <c:pt idx="2">
                  <c:v>1944-1971</c:v>
                </c:pt>
                <c:pt idx="3">
                  <c:v>1998-2007</c:v>
                </c:pt>
                <c:pt idx="4">
                  <c:v>2010-2017</c:v>
                </c:pt>
              </c:strCache>
            </c:strRef>
          </c:cat>
          <c:val>
            <c:numRef>
              <c:f>'1.10.A'!$W$3:$W$7</c:f>
              <c:numCache>
                <c:formatCode>General</c:formatCode>
                <c:ptCount val="5"/>
                <c:pt idx="0">
                  <c:v>22.459893048128343</c:v>
                </c:pt>
                <c:pt idx="1">
                  <c:v>26.262626262626267</c:v>
                </c:pt>
                <c:pt idx="2">
                  <c:v>17.724867724867725</c:v>
                </c:pt>
                <c:pt idx="3">
                  <c:v>32.222222222222221</c:v>
                </c:pt>
                <c:pt idx="4">
                  <c:v>36.915887850467286</c:v>
                </c:pt>
              </c:numCache>
            </c:numRef>
          </c:val>
          <c:extLst>
            <c:ext xmlns:c16="http://schemas.microsoft.com/office/drawing/2014/chart" uri="{C3380CC4-5D6E-409C-BE32-E72D297353CC}">
              <c16:uniqueId val="{00000001-9EC5-4718-8748-BF94DA284EFF}"/>
            </c:ext>
          </c:extLst>
        </c:ser>
        <c:ser>
          <c:idx val="2"/>
          <c:order val="2"/>
          <c:tx>
            <c:strRef>
              <c:f>'1.10.A'!$X$2</c:f>
              <c:strCache>
                <c:ptCount val="1"/>
                <c:pt idx="0">
                  <c:v>2 to 5 percent</c:v>
                </c:pt>
              </c:strCache>
            </c:strRef>
          </c:tx>
          <c:spPr>
            <a:solidFill>
              <a:schemeClr val="accent3"/>
            </a:solidFill>
            <a:ln>
              <a:noFill/>
            </a:ln>
            <a:effectLst/>
          </c:spPr>
          <c:invertIfNegative val="0"/>
          <c:cat>
            <c:strRef>
              <c:f>'1.10.A'!$U$3:$U$7</c:f>
              <c:strCache>
                <c:ptCount val="5"/>
                <c:pt idx="0">
                  <c:v>1900-1913</c:v>
                </c:pt>
                <c:pt idx="1">
                  <c:v>1950-1960</c:v>
                </c:pt>
                <c:pt idx="2">
                  <c:v>1944-1971</c:v>
                </c:pt>
                <c:pt idx="3">
                  <c:v>1998-2007</c:v>
                </c:pt>
                <c:pt idx="4">
                  <c:v>2010-2017</c:v>
                </c:pt>
              </c:strCache>
            </c:strRef>
          </c:cat>
          <c:val>
            <c:numRef>
              <c:f>'1.10.A'!$X$3:$X$7</c:f>
              <c:numCache>
                <c:formatCode>General</c:formatCode>
                <c:ptCount val="5"/>
                <c:pt idx="0">
                  <c:v>23.796791443850267</c:v>
                </c:pt>
                <c:pt idx="1">
                  <c:v>23.569023569023571</c:v>
                </c:pt>
                <c:pt idx="2">
                  <c:v>30.158730158730158</c:v>
                </c:pt>
                <c:pt idx="3">
                  <c:v>44.074074074074076</c:v>
                </c:pt>
                <c:pt idx="4">
                  <c:v>37.383177570093459</c:v>
                </c:pt>
              </c:numCache>
            </c:numRef>
          </c:val>
          <c:extLst>
            <c:ext xmlns:c16="http://schemas.microsoft.com/office/drawing/2014/chart" uri="{C3380CC4-5D6E-409C-BE32-E72D297353CC}">
              <c16:uniqueId val="{00000002-9EC5-4718-8748-BF94DA284EFF}"/>
            </c:ext>
          </c:extLst>
        </c:ser>
        <c:ser>
          <c:idx val="3"/>
          <c:order val="3"/>
          <c:tx>
            <c:strRef>
              <c:f>'1.10.A'!$Y$2</c:f>
              <c:strCache>
                <c:ptCount val="1"/>
                <c:pt idx="0">
                  <c:v>5 to 10 percent</c:v>
                </c:pt>
              </c:strCache>
            </c:strRef>
          </c:tx>
          <c:spPr>
            <a:solidFill>
              <a:schemeClr val="accent4"/>
            </a:solidFill>
            <a:ln>
              <a:noFill/>
            </a:ln>
            <a:effectLst/>
          </c:spPr>
          <c:invertIfNegative val="0"/>
          <c:cat>
            <c:strRef>
              <c:f>'1.10.A'!$U$3:$U$7</c:f>
              <c:strCache>
                <c:ptCount val="5"/>
                <c:pt idx="0">
                  <c:v>1900-1913</c:v>
                </c:pt>
                <c:pt idx="1">
                  <c:v>1950-1960</c:v>
                </c:pt>
                <c:pt idx="2">
                  <c:v>1944-1971</c:v>
                </c:pt>
                <c:pt idx="3">
                  <c:v>1998-2007</c:v>
                </c:pt>
                <c:pt idx="4">
                  <c:v>2010-2017</c:v>
                </c:pt>
              </c:strCache>
            </c:strRef>
          </c:cat>
          <c:val>
            <c:numRef>
              <c:f>'1.10.A'!$Y$3:$Y$7</c:f>
              <c:numCache>
                <c:formatCode>General</c:formatCode>
                <c:ptCount val="5"/>
                <c:pt idx="0">
                  <c:v>11.76470588235294</c:v>
                </c:pt>
                <c:pt idx="1">
                  <c:v>19.528619528619529</c:v>
                </c:pt>
                <c:pt idx="2">
                  <c:v>21.56084656084656</c:v>
                </c:pt>
                <c:pt idx="3">
                  <c:v>13.703703703703704</c:v>
                </c:pt>
                <c:pt idx="4">
                  <c:v>11.214953271028037</c:v>
                </c:pt>
              </c:numCache>
            </c:numRef>
          </c:val>
          <c:extLst>
            <c:ext xmlns:c16="http://schemas.microsoft.com/office/drawing/2014/chart" uri="{C3380CC4-5D6E-409C-BE32-E72D297353CC}">
              <c16:uniqueId val="{00000003-9EC5-4718-8748-BF94DA284EFF}"/>
            </c:ext>
          </c:extLst>
        </c:ser>
        <c:ser>
          <c:idx val="4"/>
          <c:order val="4"/>
          <c:tx>
            <c:strRef>
              <c:f>'1.10.A'!$Z$2</c:f>
              <c:strCache>
                <c:ptCount val="1"/>
                <c:pt idx="0">
                  <c:v>Above 10 percent</c:v>
                </c:pt>
              </c:strCache>
            </c:strRef>
          </c:tx>
          <c:spPr>
            <a:solidFill>
              <a:schemeClr val="accent5"/>
            </a:solidFill>
            <a:ln>
              <a:noFill/>
            </a:ln>
            <a:effectLst/>
          </c:spPr>
          <c:invertIfNegative val="0"/>
          <c:cat>
            <c:strRef>
              <c:f>'1.10.A'!$U$3:$U$7</c:f>
              <c:strCache>
                <c:ptCount val="5"/>
                <c:pt idx="0">
                  <c:v>1900-1913</c:v>
                </c:pt>
                <c:pt idx="1">
                  <c:v>1950-1960</c:v>
                </c:pt>
                <c:pt idx="2">
                  <c:v>1944-1971</c:v>
                </c:pt>
                <c:pt idx="3">
                  <c:v>1998-2007</c:v>
                </c:pt>
                <c:pt idx="4">
                  <c:v>2010-2017</c:v>
                </c:pt>
              </c:strCache>
            </c:strRef>
          </c:cat>
          <c:val>
            <c:numRef>
              <c:f>'1.10.A'!$Z$3:$Z$7</c:f>
              <c:numCache>
                <c:formatCode>General</c:formatCode>
                <c:ptCount val="5"/>
                <c:pt idx="0">
                  <c:v>8.5561497326203195</c:v>
                </c:pt>
                <c:pt idx="1">
                  <c:v>15.824915824915825</c:v>
                </c:pt>
                <c:pt idx="2">
                  <c:v>19.444444444444446</c:v>
                </c:pt>
                <c:pt idx="3">
                  <c:v>7.0370370370370372</c:v>
                </c:pt>
                <c:pt idx="4">
                  <c:v>7.009345794392523</c:v>
                </c:pt>
              </c:numCache>
            </c:numRef>
          </c:val>
          <c:extLst>
            <c:ext xmlns:c16="http://schemas.microsoft.com/office/drawing/2014/chart" uri="{C3380CC4-5D6E-409C-BE32-E72D297353CC}">
              <c16:uniqueId val="{00000004-9EC5-4718-8748-BF94DA284EFF}"/>
            </c:ext>
          </c:extLst>
        </c:ser>
        <c:dLbls>
          <c:showLegendKey val="0"/>
          <c:showVal val="0"/>
          <c:showCatName val="0"/>
          <c:showSerName val="0"/>
          <c:showPercent val="0"/>
          <c:showBubbleSize val="0"/>
        </c:dLbls>
        <c:gapWidth val="150"/>
        <c:overlap val="100"/>
        <c:axId val="1155701328"/>
        <c:axId val="1277546288"/>
      </c:barChart>
      <c:catAx>
        <c:axId val="11557013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77546288"/>
        <c:crosses val="autoZero"/>
        <c:auto val="1"/>
        <c:lblAlgn val="ctr"/>
        <c:lblOffset val="100"/>
        <c:noMultiLvlLbl val="0"/>
      </c:catAx>
      <c:valAx>
        <c:axId val="1277546288"/>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55701328"/>
        <c:crosses val="autoZero"/>
        <c:crossBetween val="between"/>
      </c:valAx>
      <c:spPr>
        <a:noFill/>
        <a:ln>
          <a:noFill/>
        </a:ln>
        <a:effectLst/>
      </c:spPr>
    </c:plotArea>
    <c:legend>
      <c:legendPos val="t"/>
      <c:layout>
        <c:manualLayout>
          <c:xMode val="edge"/>
          <c:yMode val="edge"/>
          <c:x val="0.17534375911344413"/>
          <c:y val="1.5873015873015872E-2"/>
          <c:w val="0.82348534558180231"/>
          <c:h val="0.19748515810523684"/>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64047207285805"/>
          <c:y val="0.1310638571922039"/>
          <c:w val="0.86033182050160395"/>
          <c:h val="0.67604053659959173"/>
        </c:manualLayout>
      </c:layout>
      <c:barChart>
        <c:barDir val="col"/>
        <c:grouping val="clustered"/>
        <c:varyColors val="0"/>
        <c:ser>
          <c:idx val="2"/>
          <c:order val="2"/>
          <c:tx>
            <c:strRef>
              <c:f>'1.10.B'!$Y$2</c:f>
              <c:strCache>
                <c:ptCount val="1"/>
              </c:strCache>
            </c:strRef>
          </c:tx>
          <c:spPr>
            <a:solidFill>
              <a:srgbClr val="A6A6A6">
                <a:alpha val="24000"/>
              </a:srgbClr>
            </a:solidFill>
            <a:ln w="76200">
              <a:noFill/>
            </a:ln>
          </c:spPr>
          <c:invertIfNegative val="0"/>
          <c:cat>
            <c:numRef>
              <c:f>'1.10.B'!$U$3:$U$119</c:f>
              <c:numCache>
                <c:formatCode>General</c:formatCode>
                <c:ptCount val="117"/>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numCache>
            </c:numRef>
          </c:cat>
          <c:val>
            <c:numRef>
              <c:f>'1.10.B'!$Y$3:$Y$119</c:f>
              <c:numCache>
                <c:formatCode>General</c:formatCode>
                <c:ptCount val="117"/>
                <c:pt idx="4">
                  <c:v>20</c:v>
                </c:pt>
                <c:pt idx="5">
                  <c:v>20</c:v>
                </c:pt>
                <c:pt idx="6">
                  <c:v>20</c:v>
                </c:pt>
                <c:pt idx="7">
                  <c:v>20</c:v>
                </c:pt>
                <c:pt idx="14">
                  <c:v>20</c:v>
                </c:pt>
                <c:pt idx="15">
                  <c:v>20</c:v>
                </c:pt>
                <c:pt idx="16">
                  <c:v>20</c:v>
                </c:pt>
                <c:pt idx="17">
                  <c:v>20</c:v>
                </c:pt>
                <c:pt idx="18">
                  <c:v>20</c:v>
                </c:pt>
                <c:pt idx="21">
                  <c:v>20</c:v>
                </c:pt>
                <c:pt idx="22">
                  <c:v>20</c:v>
                </c:pt>
                <c:pt idx="29">
                  <c:v>20</c:v>
                </c:pt>
                <c:pt idx="30">
                  <c:v>20</c:v>
                </c:pt>
                <c:pt idx="31">
                  <c:v>20</c:v>
                </c:pt>
                <c:pt idx="32">
                  <c:v>20</c:v>
                </c:pt>
                <c:pt idx="33">
                  <c:v>20</c:v>
                </c:pt>
                <c:pt idx="45">
                  <c:v>20</c:v>
                </c:pt>
                <c:pt idx="46">
                  <c:v>20</c:v>
                </c:pt>
                <c:pt idx="47">
                  <c:v>20</c:v>
                </c:pt>
                <c:pt idx="48">
                  <c:v>20</c:v>
                </c:pt>
                <c:pt idx="49">
                  <c:v>20</c:v>
                </c:pt>
                <c:pt idx="50">
                  <c:v>20</c:v>
                </c:pt>
                <c:pt idx="70">
                  <c:v>20</c:v>
                </c:pt>
                <c:pt idx="71">
                  <c:v>20</c:v>
                </c:pt>
                <c:pt idx="72">
                  <c:v>20</c:v>
                </c:pt>
                <c:pt idx="73">
                  <c:v>20</c:v>
                </c:pt>
                <c:pt idx="74">
                  <c:v>20</c:v>
                </c:pt>
                <c:pt idx="75">
                  <c:v>20</c:v>
                </c:pt>
                <c:pt idx="76">
                  <c:v>20</c:v>
                </c:pt>
                <c:pt idx="77">
                  <c:v>20</c:v>
                </c:pt>
                <c:pt idx="78">
                  <c:v>20</c:v>
                </c:pt>
                <c:pt idx="79">
                  <c:v>20</c:v>
                </c:pt>
                <c:pt idx="92">
                  <c:v>20</c:v>
                </c:pt>
                <c:pt idx="93">
                  <c:v>20</c:v>
                </c:pt>
                <c:pt idx="94">
                  <c:v>20</c:v>
                </c:pt>
                <c:pt idx="95">
                  <c:v>20</c:v>
                </c:pt>
                <c:pt idx="96">
                  <c:v>20</c:v>
                </c:pt>
                <c:pt idx="97">
                  <c:v>20</c:v>
                </c:pt>
                <c:pt idx="98">
                  <c:v>20</c:v>
                </c:pt>
                <c:pt idx="99">
                  <c:v>20</c:v>
                </c:pt>
                <c:pt idx="100">
                  <c:v>20</c:v>
                </c:pt>
                <c:pt idx="101">
                  <c:v>20</c:v>
                </c:pt>
                <c:pt idx="108">
                  <c:v>20</c:v>
                </c:pt>
                <c:pt idx="109">
                  <c:v>20</c:v>
                </c:pt>
              </c:numCache>
            </c:numRef>
          </c:val>
          <c:extLst>
            <c:ext xmlns:c16="http://schemas.microsoft.com/office/drawing/2014/chart" uri="{C3380CC4-5D6E-409C-BE32-E72D297353CC}">
              <c16:uniqueId val="{00000000-96E5-4D80-A657-A5287B5A4551}"/>
            </c:ext>
          </c:extLst>
        </c:ser>
        <c:ser>
          <c:idx val="3"/>
          <c:order val="3"/>
          <c:tx>
            <c:strRef>
              <c:f>'1.10.B'!$Z$2</c:f>
              <c:strCache>
                <c:ptCount val="1"/>
              </c:strCache>
            </c:strRef>
          </c:tx>
          <c:spPr>
            <a:solidFill>
              <a:srgbClr val="A6A6A6">
                <a:alpha val="24000"/>
              </a:srgbClr>
            </a:solidFill>
          </c:spPr>
          <c:invertIfNegative val="0"/>
          <c:cat>
            <c:numRef>
              <c:f>'1.10.B'!$U$3:$U$119</c:f>
              <c:numCache>
                <c:formatCode>General</c:formatCode>
                <c:ptCount val="117"/>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numCache>
            </c:numRef>
          </c:cat>
          <c:val>
            <c:numRef>
              <c:f>'1.10.B'!$Z$3:$Z$119</c:f>
              <c:numCache>
                <c:formatCode>General</c:formatCode>
                <c:ptCount val="117"/>
                <c:pt idx="4">
                  <c:v>-20</c:v>
                </c:pt>
                <c:pt idx="5">
                  <c:v>-20</c:v>
                </c:pt>
                <c:pt idx="6">
                  <c:v>-20</c:v>
                </c:pt>
                <c:pt idx="7">
                  <c:v>-20</c:v>
                </c:pt>
                <c:pt idx="14">
                  <c:v>-20</c:v>
                </c:pt>
                <c:pt idx="15">
                  <c:v>-20</c:v>
                </c:pt>
                <c:pt idx="16">
                  <c:v>-20</c:v>
                </c:pt>
                <c:pt idx="17">
                  <c:v>-20</c:v>
                </c:pt>
                <c:pt idx="18">
                  <c:v>-20</c:v>
                </c:pt>
                <c:pt idx="21">
                  <c:v>-20</c:v>
                </c:pt>
                <c:pt idx="22">
                  <c:v>-20</c:v>
                </c:pt>
                <c:pt idx="29">
                  <c:v>-20</c:v>
                </c:pt>
                <c:pt idx="30">
                  <c:v>-20</c:v>
                </c:pt>
                <c:pt idx="31">
                  <c:v>-20</c:v>
                </c:pt>
                <c:pt idx="32">
                  <c:v>-20</c:v>
                </c:pt>
                <c:pt idx="33">
                  <c:v>-20</c:v>
                </c:pt>
                <c:pt idx="45">
                  <c:v>-20</c:v>
                </c:pt>
                <c:pt idx="46">
                  <c:v>-20</c:v>
                </c:pt>
                <c:pt idx="47">
                  <c:v>-20</c:v>
                </c:pt>
                <c:pt idx="48">
                  <c:v>-20</c:v>
                </c:pt>
                <c:pt idx="49">
                  <c:v>-20</c:v>
                </c:pt>
                <c:pt idx="50">
                  <c:v>-20</c:v>
                </c:pt>
                <c:pt idx="70">
                  <c:v>-20</c:v>
                </c:pt>
                <c:pt idx="71">
                  <c:v>-20</c:v>
                </c:pt>
                <c:pt idx="72">
                  <c:v>-20</c:v>
                </c:pt>
                <c:pt idx="73">
                  <c:v>-20</c:v>
                </c:pt>
                <c:pt idx="74">
                  <c:v>-20</c:v>
                </c:pt>
                <c:pt idx="75">
                  <c:v>-20</c:v>
                </c:pt>
                <c:pt idx="76">
                  <c:v>-20</c:v>
                </c:pt>
                <c:pt idx="77">
                  <c:v>-20</c:v>
                </c:pt>
                <c:pt idx="78">
                  <c:v>-20</c:v>
                </c:pt>
                <c:pt idx="79">
                  <c:v>-20</c:v>
                </c:pt>
                <c:pt idx="92">
                  <c:v>-20</c:v>
                </c:pt>
                <c:pt idx="93">
                  <c:v>-20</c:v>
                </c:pt>
                <c:pt idx="94">
                  <c:v>-20</c:v>
                </c:pt>
                <c:pt idx="95">
                  <c:v>-20</c:v>
                </c:pt>
                <c:pt idx="96">
                  <c:v>-20</c:v>
                </c:pt>
                <c:pt idx="97">
                  <c:v>-20</c:v>
                </c:pt>
                <c:pt idx="98">
                  <c:v>-20</c:v>
                </c:pt>
                <c:pt idx="99">
                  <c:v>-20</c:v>
                </c:pt>
                <c:pt idx="100">
                  <c:v>-20</c:v>
                </c:pt>
                <c:pt idx="101">
                  <c:v>-20</c:v>
                </c:pt>
                <c:pt idx="108">
                  <c:v>-20</c:v>
                </c:pt>
                <c:pt idx="109">
                  <c:v>-20</c:v>
                </c:pt>
              </c:numCache>
            </c:numRef>
          </c:val>
          <c:extLst>
            <c:ext xmlns:c16="http://schemas.microsoft.com/office/drawing/2014/chart" uri="{C3380CC4-5D6E-409C-BE32-E72D297353CC}">
              <c16:uniqueId val="{00000001-96E5-4D80-A657-A5287B5A4551}"/>
            </c:ext>
          </c:extLst>
        </c:ser>
        <c:dLbls>
          <c:showLegendKey val="0"/>
          <c:showVal val="0"/>
          <c:showCatName val="0"/>
          <c:showSerName val="0"/>
          <c:showPercent val="0"/>
          <c:showBubbleSize val="0"/>
        </c:dLbls>
        <c:gapWidth val="0"/>
        <c:overlap val="100"/>
        <c:axId val="188524816"/>
        <c:axId val="188521072"/>
      </c:barChart>
      <c:lineChart>
        <c:grouping val="standard"/>
        <c:varyColors val="0"/>
        <c:ser>
          <c:idx val="0"/>
          <c:order val="0"/>
          <c:tx>
            <c:strRef>
              <c:f>'1.10.B'!$W$2</c:f>
              <c:strCache>
                <c:ptCount val="1"/>
                <c:pt idx="0">
                  <c:v>Level</c:v>
                </c:pt>
              </c:strCache>
            </c:strRef>
          </c:tx>
          <c:spPr>
            <a:ln w="76200" cap="rnd">
              <a:solidFill>
                <a:srgbClr val="002345"/>
              </a:solidFill>
              <a:round/>
            </a:ln>
            <a:effectLst/>
          </c:spPr>
          <c:marker>
            <c:symbol val="none"/>
          </c:marker>
          <c:cat>
            <c:numRef>
              <c:f>'1.10.B'!$V$3:$V$120</c:f>
              <c:numCache>
                <c:formatCode>General</c:formatCode>
                <c:ptCount val="118"/>
                <c:pt idx="0">
                  <c:v>1900</c:v>
                </c:pt>
                <c:pt idx="10">
                  <c:v>1910</c:v>
                </c:pt>
                <c:pt idx="20">
                  <c:v>1920</c:v>
                </c:pt>
                <c:pt idx="30">
                  <c:v>1930</c:v>
                </c:pt>
                <c:pt idx="40">
                  <c:v>1940</c:v>
                </c:pt>
                <c:pt idx="50">
                  <c:v>1950</c:v>
                </c:pt>
                <c:pt idx="60">
                  <c:v>1960</c:v>
                </c:pt>
                <c:pt idx="70">
                  <c:v>1970</c:v>
                </c:pt>
                <c:pt idx="80">
                  <c:v>1980</c:v>
                </c:pt>
                <c:pt idx="90">
                  <c:v>1990</c:v>
                </c:pt>
                <c:pt idx="100">
                  <c:v>2000</c:v>
                </c:pt>
                <c:pt idx="110">
                  <c:v>2010</c:v>
                </c:pt>
                <c:pt idx="117">
                  <c:v>2017</c:v>
                </c:pt>
              </c:numCache>
            </c:numRef>
          </c:cat>
          <c:val>
            <c:numRef>
              <c:f>'1.10.B'!$W$3:$W$120</c:f>
              <c:numCache>
                <c:formatCode>General</c:formatCode>
                <c:ptCount val="118"/>
                <c:pt idx="0">
                  <c:v>2.8024494999999998</c:v>
                </c:pt>
                <c:pt idx="1">
                  <c:v>1.1670598999999999</c:v>
                </c:pt>
                <c:pt idx="2">
                  <c:v>0.24164479999999999</c:v>
                </c:pt>
                <c:pt idx="3">
                  <c:v>1.5925404999999999</c:v>
                </c:pt>
                <c:pt idx="4">
                  <c:v>0</c:v>
                </c:pt>
                <c:pt idx="5">
                  <c:v>2.9354505</c:v>
                </c:pt>
                <c:pt idx="6">
                  <c:v>1.615402</c:v>
                </c:pt>
                <c:pt idx="7">
                  <c:v>4.3716745000000001</c:v>
                </c:pt>
                <c:pt idx="8">
                  <c:v>1.115038</c:v>
                </c:pt>
                <c:pt idx="9">
                  <c:v>0.37674904999999997</c:v>
                </c:pt>
                <c:pt idx="10">
                  <c:v>1.0563640000000001</c:v>
                </c:pt>
                <c:pt idx="11">
                  <c:v>2.7898955000000001</c:v>
                </c:pt>
                <c:pt idx="12">
                  <c:v>2.8318089999999998</c:v>
                </c:pt>
                <c:pt idx="13">
                  <c:v>0.35020085000000001</c:v>
                </c:pt>
                <c:pt idx="14">
                  <c:v>1.1146933999999999</c:v>
                </c:pt>
                <c:pt idx="15">
                  <c:v>7.0284709999999997</c:v>
                </c:pt>
                <c:pt idx="16">
                  <c:v>11.039025000000001</c:v>
                </c:pt>
                <c:pt idx="17">
                  <c:v>14.55325</c:v>
                </c:pt>
                <c:pt idx="18">
                  <c:v>18.268225000000001</c:v>
                </c:pt>
                <c:pt idx="19">
                  <c:v>11.377155</c:v>
                </c:pt>
                <c:pt idx="20">
                  <c:v>16.795005</c:v>
                </c:pt>
                <c:pt idx="21">
                  <c:v>-10.768845000000001</c:v>
                </c:pt>
                <c:pt idx="22">
                  <c:v>-6.9200299999999997</c:v>
                </c:pt>
                <c:pt idx="23">
                  <c:v>2.9178834999999999</c:v>
                </c:pt>
                <c:pt idx="24">
                  <c:v>3.0383434999999999</c:v>
                </c:pt>
                <c:pt idx="25">
                  <c:v>0.87330744999999999</c:v>
                </c:pt>
                <c:pt idx="26">
                  <c:v>-0.83267455000000001</c:v>
                </c:pt>
                <c:pt idx="27">
                  <c:v>-2.1329094999999998</c:v>
                </c:pt>
                <c:pt idx="28">
                  <c:v>7.2175550000000005E-2</c:v>
                </c:pt>
                <c:pt idx="29">
                  <c:v>0.21901024999999999</c:v>
                </c:pt>
                <c:pt idx="30">
                  <c:v>-3.6925254999999999</c:v>
                </c:pt>
                <c:pt idx="31">
                  <c:v>-6.7483135000000001</c:v>
                </c:pt>
                <c:pt idx="32">
                  <c:v>-4.2623474999999997</c:v>
                </c:pt>
                <c:pt idx="33">
                  <c:v>-0.88431389999999999</c:v>
                </c:pt>
                <c:pt idx="34">
                  <c:v>1.3060925000000001</c:v>
                </c:pt>
                <c:pt idx="35">
                  <c:v>1.9493644999999999</c:v>
                </c:pt>
                <c:pt idx="36">
                  <c:v>1.5841475</c:v>
                </c:pt>
                <c:pt idx="37">
                  <c:v>4.5331950000000001</c:v>
                </c:pt>
                <c:pt idx="38">
                  <c:v>0.6902935</c:v>
                </c:pt>
                <c:pt idx="39">
                  <c:v>3.9749064999999999</c:v>
                </c:pt>
                <c:pt idx="40">
                  <c:v>10.833690000000001</c:v>
                </c:pt>
                <c:pt idx="41">
                  <c:v>8.7985354999999998</c:v>
                </c:pt>
                <c:pt idx="42">
                  <c:v>8.5507004999999996</c:v>
                </c:pt>
                <c:pt idx="43">
                  <c:v>4.2602824999999998</c:v>
                </c:pt>
                <c:pt idx="44">
                  <c:v>4.0326839999999997</c:v>
                </c:pt>
                <c:pt idx="45">
                  <c:v>2.6104850000000002</c:v>
                </c:pt>
                <c:pt idx="46">
                  <c:v>9.9449345000000005</c:v>
                </c:pt>
                <c:pt idx="47">
                  <c:v>6.3260899999999998</c:v>
                </c:pt>
                <c:pt idx="48">
                  <c:v>5.7863365</c:v>
                </c:pt>
                <c:pt idx="49">
                  <c:v>1.2282715</c:v>
                </c:pt>
                <c:pt idx="50">
                  <c:v>5.8544824999999996</c:v>
                </c:pt>
                <c:pt idx="51">
                  <c:v>10.527635</c:v>
                </c:pt>
                <c:pt idx="52">
                  <c:v>2.0752440000000001</c:v>
                </c:pt>
                <c:pt idx="53">
                  <c:v>0.45252035000000002</c:v>
                </c:pt>
                <c:pt idx="54">
                  <c:v>2.0374829999999999</c:v>
                </c:pt>
                <c:pt idx="55">
                  <c:v>1.4858754999999999</c:v>
                </c:pt>
                <c:pt idx="56">
                  <c:v>3.3377214999999998</c:v>
                </c:pt>
                <c:pt idx="57">
                  <c:v>3.0993235000000001</c:v>
                </c:pt>
                <c:pt idx="58">
                  <c:v>1.9898659999999999</c:v>
                </c:pt>
                <c:pt idx="59">
                  <c:v>1.6637664999999999</c:v>
                </c:pt>
                <c:pt idx="60">
                  <c:v>1.5342420000000001</c:v>
                </c:pt>
                <c:pt idx="61">
                  <c:v>2.6575185000000001</c:v>
                </c:pt>
                <c:pt idx="62">
                  <c:v>3.5683565000000002</c:v>
                </c:pt>
                <c:pt idx="63">
                  <c:v>3.6095069999999998</c:v>
                </c:pt>
                <c:pt idx="64">
                  <c:v>4.6920809999999999</c:v>
                </c:pt>
                <c:pt idx="65">
                  <c:v>4.577007</c:v>
                </c:pt>
                <c:pt idx="66">
                  <c:v>4.2636050000000001</c:v>
                </c:pt>
                <c:pt idx="67">
                  <c:v>3.7288385000000002</c:v>
                </c:pt>
                <c:pt idx="68">
                  <c:v>3.1612105000000001</c:v>
                </c:pt>
                <c:pt idx="69">
                  <c:v>3.5285825000000002</c:v>
                </c:pt>
                <c:pt idx="70">
                  <c:v>5.4846750000000002</c:v>
                </c:pt>
                <c:pt idx="71">
                  <c:v>5.9669400000000001</c:v>
                </c:pt>
                <c:pt idx="72">
                  <c:v>6.41134</c:v>
                </c:pt>
                <c:pt idx="73">
                  <c:v>9.2497150000000001</c:v>
                </c:pt>
                <c:pt idx="74">
                  <c:v>14.3797</c:v>
                </c:pt>
                <c:pt idx="75">
                  <c:v>11.6965</c:v>
                </c:pt>
                <c:pt idx="76">
                  <c:v>9.5083850000000005</c:v>
                </c:pt>
                <c:pt idx="77">
                  <c:v>10.518924999999999</c:v>
                </c:pt>
                <c:pt idx="78">
                  <c:v>8.5879899999999996</c:v>
                </c:pt>
                <c:pt idx="79">
                  <c:v>9.7577099999999994</c:v>
                </c:pt>
                <c:pt idx="80">
                  <c:v>13.52425</c:v>
                </c:pt>
                <c:pt idx="81">
                  <c:v>12.285349999999999</c:v>
                </c:pt>
                <c:pt idx="82">
                  <c:v>10.155799999999999</c:v>
                </c:pt>
                <c:pt idx="83">
                  <c:v>9.1831200000000006</c:v>
                </c:pt>
                <c:pt idx="84">
                  <c:v>7.0106599999999997</c:v>
                </c:pt>
                <c:pt idx="85">
                  <c:v>5.9512450000000001</c:v>
                </c:pt>
                <c:pt idx="86">
                  <c:v>4.2034799999999999</c:v>
                </c:pt>
                <c:pt idx="87">
                  <c:v>4.2935999999999996</c:v>
                </c:pt>
                <c:pt idx="88">
                  <c:v>4.9767200000000003</c:v>
                </c:pt>
                <c:pt idx="89">
                  <c:v>5.097505</c:v>
                </c:pt>
                <c:pt idx="90">
                  <c:v>6.6071049999999998</c:v>
                </c:pt>
                <c:pt idx="91">
                  <c:v>5.9073599999999997</c:v>
                </c:pt>
                <c:pt idx="92">
                  <c:v>4.1705399999999999</c:v>
                </c:pt>
                <c:pt idx="93">
                  <c:v>4.0501950000000004</c:v>
                </c:pt>
                <c:pt idx="94">
                  <c:v>2.7472949999999998</c:v>
                </c:pt>
                <c:pt idx="95">
                  <c:v>2.7027100000000002</c:v>
                </c:pt>
                <c:pt idx="96">
                  <c:v>2.5562100000000001</c:v>
                </c:pt>
                <c:pt idx="97">
                  <c:v>2.1096400000000002</c:v>
                </c:pt>
                <c:pt idx="98">
                  <c:v>1.8433600000000001</c:v>
                </c:pt>
                <c:pt idx="99">
                  <c:v>2.1905299999999999</c:v>
                </c:pt>
                <c:pt idx="100">
                  <c:v>2.8221099999999999</c:v>
                </c:pt>
                <c:pt idx="101">
                  <c:v>2.8069950000000001</c:v>
                </c:pt>
                <c:pt idx="102">
                  <c:v>2.4436900000000001</c:v>
                </c:pt>
                <c:pt idx="103">
                  <c:v>2.3822800000000002</c:v>
                </c:pt>
                <c:pt idx="104">
                  <c:v>2.0765850000000001</c:v>
                </c:pt>
                <c:pt idx="105">
                  <c:v>2.4867499999999998</c:v>
                </c:pt>
                <c:pt idx="106">
                  <c:v>2.3160750000000001</c:v>
                </c:pt>
                <c:pt idx="107">
                  <c:v>2.2991700000000002</c:v>
                </c:pt>
                <c:pt idx="108">
                  <c:v>3.8026300000000002</c:v>
                </c:pt>
                <c:pt idx="109">
                  <c:v>0.97002449999999996</c:v>
                </c:pt>
                <c:pt idx="110">
                  <c:v>2.0013749999999999</c:v>
                </c:pt>
                <c:pt idx="111">
                  <c:v>3.2315450000000001</c:v>
                </c:pt>
                <c:pt idx="112">
                  <c:v>2.470615</c:v>
                </c:pt>
                <c:pt idx="113">
                  <c:v>1.8959349999999999</c:v>
                </c:pt>
                <c:pt idx="114">
                  <c:v>1.7644299999999999</c:v>
                </c:pt>
                <c:pt idx="115">
                  <c:v>0.84304250000000003</c:v>
                </c:pt>
                <c:pt idx="116">
                  <c:v>1.269285</c:v>
                </c:pt>
                <c:pt idx="117">
                  <c:v>2.018675</c:v>
                </c:pt>
              </c:numCache>
            </c:numRef>
          </c:val>
          <c:smooth val="0"/>
          <c:extLst>
            <c:ext xmlns:c16="http://schemas.microsoft.com/office/drawing/2014/chart" uri="{C3380CC4-5D6E-409C-BE32-E72D297353CC}">
              <c16:uniqueId val="{00000002-96E5-4D80-A657-A5287B5A4551}"/>
            </c:ext>
          </c:extLst>
        </c:ser>
        <c:ser>
          <c:idx val="1"/>
          <c:order val="1"/>
          <c:tx>
            <c:strRef>
              <c:f>'1.10.B'!$X$2</c:f>
              <c:strCache>
                <c:ptCount val="1"/>
                <c:pt idx="0">
                  <c:v>Volatility</c:v>
                </c:pt>
              </c:strCache>
            </c:strRef>
          </c:tx>
          <c:spPr>
            <a:ln w="76200" cap="rnd">
              <a:solidFill>
                <a:srgbClr val="EB1C2D"/>
              </a:solidFill>
              <a:round/>
            </a:ln>
            <a:effectLst/>
          </c:spPr>
          <c:marker>
            <c:symbol val="none"/>
          </c:marker>
          <c:cat>
            <c:numRef>
              <c:f>'1.10.B'!$V$3:$V$120</c:f>
              <c:numCache>
                <c:formatCode>General</c:formatCode>
                <c:ptCount val="118"/>
                <c:pt idx="0">
                  <c:v>1900</c:v>
                </c:pt>
                <c:pt idx="10">
                  <c:v>1910</c:v>
                </c:pt>
                <c:pt idx="20">
                  <c:v>1920</c:v>
                </c:pt>
                <c:pt idx="30">
                  <c:v>1930</c:v>
                </c:pt>
                <c:pt idx="40">
                  <c:v>1940</c:v>
                </c:pt>
                <c:pt idx="50">
                  <c:v>1950</c:v>
                </c:pt>
                <c:pt idx="60">
                  <c:v>1960</c:v>
                </c:pt>
                <c:pt idx="70">
                  <c:v>1970</c:v>
                </c:pt>
                <c:pt idx="80">
                  <c:v>1980</c:v>
                </c:pt>
                <c:pt idx="90">
                  <c:v>1990</c:v>
                </c:pt>
                <c:pt idx="100">
                  <c:v>2000</c:v>
                </c:pt>
                <c:pt idx="110">
                  <c:v>2010</c:v>
                </c:pt>
                <c:pt idx="117">
                  <c:v>2017</c:v>
                </c:pt>
              </c:numCache>
            </c:numRef>
          </c:cat>
          <c:val>
            <c:numRef>
              <c:f>'1.10.B'!$X$3:$X$120</c:f>
              <c:numCache>
                <c:formatCode>General</c:formatCode>
                <c:ptCount val="118"/>
                <c:pt idx="1">
                  <c:v>3.0186978999999998</c:v>
                </c:pt>
                <c:pt idx="2">
                  <c:v>3.4624994999999998</c:v>
                </c:pt>
                <c:pt idx="3">
                  <c:v>3.2157491999999999</c:v>
                </c:pt>
                <c:pt idx="4">
                  <c:v>3.2407708</c:v>
                </c:pt>
                <c:pt idx="5">
                  <c:v>3.5392760000000001</c:v>
                </c:pt>
                <c:pt idx="6">
                  <c:v>2.6066935999999998</c:v>
                </c:pt>
                <c:pt idx="7">
                  <c:v>3.6022970000000001</c:v>
                </c:pt>
                <c:pt idx="8">
                  <c:v>3.4688526</c:v>
                </c:pt>
                <c:pt idx="9">
                  <c:v>4.3413294000000002</c:v>
                </c:pt>
                <c:pt idx="10">
                  <c:v>4.4228148000000003</c:v>
                </c:pt>
                <c:pt idx="11">
                  <c:v>3.6479415999999998</c:v>
                </c:pt>
                <c:pt idx="12">
                  <c:v>4.1854985999999998</c:v>
                </c:pt>
                <c:pt idx="13">
                  <c:v>3.5835124</c:v>
                </c:pt>
                <c:pt idx="14">
                  <c:v>3.7284633</c:v>
                </c:pt>
                <c:pt idx="15">
                  <c:v>5.9922756000000001</c:v>
                </c:pt>
                <c:pt idx="16">
                  <c:v>6.7367736999999996</c:v>
                </c:pt>
                <c:pt idx="17">
                  <c:v>8.5764501000000006</c:v>
                </c:pt>
                <c:pt idx="18">
                  <c:v>9.8475797000000007</c:v>
                </c:pt>
                <c:pt idx="19">
                  <c:v>8.9125958000000001</c:v>
                </c:pt>
                <c:pt idx="20">
                  <c:v>9.7244775000000008</c:v>
                </c:pt>
                <c:pt idx="21">
                  <c:v>14.832324</c:v>
                </c:pt>
                <c:pt idx="22">
                  <c:v>15.871081</c:v>
                </c:pt>
                <c:pt idx="23">
                  <c:v>14.741031</c:v>
                </c:pt>
                <c:pt idx="24">
                  <c:v>12.992488</c:v>
                </c:pt>
                <c:pt idx="25">
                  <c:v>12.905535</c:v>
                </c:pt>
                <c:pt idx="26">
                  <c:v>7.5656356000000002</c:v>
                </c:pt>
                <c:pt idx="27">
                  <c:v>6.4065018</c:v>
                </c:pt>
                <c:pt idx="28">
                  <c:v>4.9000946000000001</c:v>
                </c:pt>
                <c:pt idx="29">
                  <c:v>3.9680526</c:v>
                </c:pt>
                <c:pt idx="30">
                  <c:v>4.2257463</c:v>
                </c:pt>
                <c:pt idx="31">
                  <c:v>4.7146762000000004</c:v>
                </c:pt>
                <c:pt idx="32">
                  <c:v>5.0240504000000001</c:v>
                </c:pt>
                <c:pt idx="33">
                  <c:v>4.8069810999999998</c:v>
                </c:pt>
                <c:pt idx="34">
                  <c:v>5.0802914000000001</c:v>
                </c:pt>
                <c:pt idx="35">
                  <c:v>5.3214886000000003</c:v>
                </c:pt>
                <c:pt idx="36">
                  <c:v>5.3295215000000002</c:v>
                </c:pt>
                <c:pt idx="37">
                  <c:v>4.5162680999999996</c:v>
                </c:pt>
                <c:pt idx="38">
                  <c:v>3.5659491000000001</c:v>
                </c:pt>
                <c:pt idx="39">
                  <c:v>3.5392541999999998</c:v>
                </c:pt>
                <c:pt idx="40">
                  <c:v>5.2059905999999998</c:v>
                </c:pt>
                <c:pt idx="41">
                  <c:v>5.7579368999999998</c:v>
                </c:pt>
                <c:pt idx="42">
                  <c:v>6.0396238999999996</c:v>
                </c:pt>
                <c:pt idx="43">
                  <c:v>6.2781804000000001</c:v>
                </c:pt>
                <c:pt idx="44">
                  <c:v>5.9385547000000001</c:v>
                </c:pt>
                <c:pt idx="45">
                  <c:v>6.9451542999999996</c:v>
                </c:pt>
                <c:pt idx="46">
                  <c:v>5.8740658000000003</c:v>
                </c:pt>
                <c:pt idx="47">
                  <c:v>5.451003</c:v>
                </c:pt>
                <c:pt idx="48">
                  <c:v>5.9147546999999996</c:v>
                </c:pt>
                <c:pt idx="49">
                  <c:v>6.1537250999999999</c:v>
                </c:pt>
                <c:pt idx="50">
                  <c:v>5.9773288999999998</c:v>
                </c:pt>
                <c:pt idx="51">
                  <c:v>6.3682846</c:v>
                </c:pt>
                <c:pt idx="52">
                  <c:v>6.3445549000000003</c:v>
                </c:pt>
                <c:pt idx="53">
                  <c:v>5.8764137999999999</c:v>
                </c:pt>
                <c:pt idx="54">
                  <c:v>5.4613582000000003</c:v>
                </c:pt>
                <c:pt idx="55">
                  <c:v>5.7725578999999998</c:v>
                </c:pt>
                <c:pt idx="56">
                  <c:v>5.1509857999999999</c:v>
                </c:pt>
                <c:pt idx="57">
                  <c:v>3.2669788999999998</c:v>
                </c:pt>
                <c:pt idx="58">
                  <c:v>3.1946835999999998</c:v>
                </c:pt>
                <c:pt idx="59">
                  <c:v>2.4652772000000001</c:v>
                </c:pt>
                <c:pt idx="60">
                  <c:v>2.3149156</c:v>
                </c:pt>
                <c:pt idx="61">
                  <c:v>2.1103068</c:v>
                </c:pt>
                <c:pt idx="62">
                  <c:v>2.2648484999999998</c:v>
                </c:pt>
                <c:pt idx="63">
                  <c:v>2.2283526999999999</c:v>
                </c:pt>
                <c:pt idx="64">
                  <c:v>2.2568535000000001</c:v>
                </c:pt>
                <c:pt idx="65">
                  <c:v>2.0972675999999999</c:v>
                </c:pt>
                <c:pt idx="66">
                  <c:v>1.9206544999999999</c:v>
                </c:pt>
                <c:pt idx="67">
                  <c:v>1.4753384</c:v>
                </c:pt>
                <c:pt idx="68">
                  <c:v>1.4619249999999999</c:v>
                </c:pt>
                <c:pt idx="69">
                  <c:v>1.4846282</c:v>
                </c:pt>
                <c:pt idx="70">
                  <c:v>1.5258115000000001</c:v>
                </c:pt>
                <c:pt idx="71">
                  <c:v>1.7182268999999999</c:v>
                </c:pt>
                <c:pt idx="72">
                  <c:v>1.926347</c:v>
                </c:pt>
                <c:pt idx="73">
                  <c:v>2.4515577999999998</c:v>
                </c:pt>
                <c:pt idx="74">
                  <c:v>3.6107572999999999</c:v>
                </c:pt>
                <c:pt idx="75">
                  <c:v>3.8218447000000002</c:v>
                </c:pt>
                <c:pt idx="76">
                  <c:v>3.6652326</c:v>
                </c:pt>
                <c:pt idx="77">
                  <c:v>3.5856713999999998</c:v>
                </c:pt>
                <c:pt idx="78">
                  <c:v>3.1589407</c:v>
                </c:pt>
                <c:pt idx="79">
                  <c:v>2.8929640000000001</c:v>
                </c:pt>
                <c:pt idx="80">
                  <c:v>3.0140541000000001</c:v>
                </c:pt>
                <c:pt idx="81">
                  <c:v>2.6610680000000002</c:v>
                </c:pt>
                <c:pt idx="82">
                  <c:v>2.6653351999999999</c:v>
                </c:pt>
                <c:pt idx="83">
                  <c:v>2.4597661999999998</c:v>
                </c:pt>
                <c:pt idx="84">
                  <c:v>2.6307537999999999</c:v>
                </c:pt>
                <c:pt idx="85">
                  <c:v>3.1380390999999999</c:v>
                </c:pt>
                <c:pt idx="86">
                  <c:v>3.0649791</c:v>
                </c:pt>
                <c:pt idx="87">
                  <c:v>2.6145724000000001</c:v>
                </c:pt>
                <c:pt idx="88">
                  <c:v>2.0970431</c:v>
                </c:pt>
                <c:pt idx="89">
                  <c:v>1.9232431999999999</c:v>
                </c:pt>
                <c:pt idx="90">
                  <c:v>1.6305874</c:v>
                </c:pt>
                <c:pt idx="91">
                  <c:v>1.8401171000000001</c:v>
                </c:pt>
                <c:pt idx="92">
                  <c:v>1.6549288</c:v>
                </c:pt>
                <c:pt idx="93">
                  <c:v>1.685379</c:v>
                </c:pt>
                <c:pt idx="94">
                  <c:v>2.0247264999999999</c:v>
                </c:pt>
                <c:pt idx="95">
                  <c:v>2.0223985</c:v>
                </c:pt>
                <c:pt idx="96">
                  <c:v>1.6693125</c:v>
                </c:pt>
                <c:pt idx="97">
                  <c:v>1.3991442000000001</c:v>
                </c:pt>
                <c:pt idx="98">
                  <c:v>1.2124409</c:v>
                </c:pt>
                <c:pt idx="99">
                  <c:v>0.98603101000000004</c:v>
                </c:pt>
                <c:pt idx="100">
                  <c:v>0.89327480999999997</c:v>
                </c:pt>
                <c:pt idx="101">
                  <c:v>0.83412931999999995</c:v>
                </c:pt>
                <c:pt idx="102">
                  <c:v>0.84228007000000005</c:v>
                </c:pt>
                <c:pt idx="103">
                  <c:v>0.76715319000000004</c:v>
                </c:pt>
                <c:pt idx="104">
                  <c:v>0.68809819999999999</c:v>
                </c:pt>
                <c:pt idx="105">
                  <c:v>0.64600924999999998</c:v>
                </c:pt>
                <c:pt idx="106">
                  <c:v>0.69883702000000003</c:v>
                </c:pt>
                <c:pt idx="107">
                  <c:v>0.51481423999999998</c:v>
                </c:pt>
                <c:pt idx="108">
                  <c:v>0.7716828</c:v>
                </c:pt>
                <c:pt idx="109">
                  <c:v>0.99461606999999996</c:v>
                </c:pt>
                <c:pt idx="110">
                  <c:v>0.97491090000000002</c:v>
                </c:pt>
                <c:pt idx="111">
                  <c:v>1.005719</c:v>
                </c:pt>
                <c:pt idx="112">
                  <c:v>1.072306</c:v>
                </c:pt>
                <c:pt idx="113">
                  <c:v>1.0616308000000001</c:v>
                </c:pt>
                <c:pt idx="114">
                  <c:v>0.92028827999999996</c:v>
                </c:pt>
                <c:pt idx="115">
                  <c:v>1.0151908000000001</c:v>
                </c:pt>
                <c:pt idx="116">
                  <c:v>1.0040963000000001</c:v>
                </c:pt>
                <c:pt idx="117">
                  <c:v>0.95482025999999998</c:v>
                </c:pt>
              </c:numCache>
            </c:numRef>
          </c:val>
          <c:smooth val="0"/>
          <c:extLst>
            <c:ext xmlns:c16="http://schemas.microsoft.com/office/drawing/2014/chart" uri="{C3380CC4-5D6E-409C-BE32-E72D297353CC}">
              <c16:uniqueId val="{00000003-96E5-4D80-A657-A5287B5A4551}"/>
            </c:ext>
          </c:extLst>
        </c:ser>
        <c:dLbls>
          <c:showLegendKey val="0"/>
          <c:showVal val="0"/>
          <c:showCatName val="0"/>
          <c:showSerName val="0"/>
          <c:showPercent val="0"/>
          <c:showBubbleSize val="0"/>
        </c:dLbls>
        <c:marker val="1"/>
        <c:smooth val="0"/>
        <c:axId val="188524816"/>
        <c:axId val="188521072"/>
      </c:lineChart>
      <c:catAx>
        <c:axId val="188524816"/>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5400000" vert="horz"/>
          <a:lstStyle/>
          <a:p>
            <a:pPr>
              <a:defRPr/>
            </a:pPr>
            <a:endParaRPr lang="en-US"/>
          </a:p>
        </c:txPr>
        <c:crossAx val="188521072"/>
        <c:crosses val="autoZero"/>
        <c:auto val="1"/>
        <c:lblAlgn val="ctr"/>
        <c:lblOffset val="100"/>
        <c:tickLblSkip val="1"/>
        <c:noMultiLvlLbl val="0"/>
      </c:catAx>
      <c:valAx>
        <c:axId val="188521072"/>
        <c:scaling>
          <c:orientation val="minMax"/>
          <c:max val="20"/>
          <c:min val="-15"/>
        </c:scaling>
        <c:delete val="0"/>
        <c:axPos val="l"/>
        <c:numFmt formatCode="General" sourceLinked="1"/>
        <c:majorTickMark val="none"/>
        <c:minorTickMark val="none"/>
        <c:tickLblPos val="nextTo"/>
        <c:spPr>
          <a:noFill/>
          <a:ln>
            <a:noFill/>
          </a:ln>
          <a:effectLst/>
        </c:spPr>
        <c:txPr>
          <a:bodyPr rot="-60000000" vert="horz"/>
          <a:lstStyle/>
          <a:p>
            <a:pPr>
              <a:defRPr/>
            </a:pPr>
            <a:endParaRPr lang="en-US"/>
          </a:p>
        </c:txPr>
        <c:crossAx val="188524816"/>
        <c:crosses val="autoZero"/>
        <c:crossBetween val="between"/>
      </c:valAx>
      <c:spPr>
        <a:noFill/>
        <a:ln>
          <a:noFill/>
        </a:ln>
        <a:effectLst/>
      </c:spPr>
    </c:plotArea>
    <c:legend>
      <c:legendPos val="t"/>
      <c:legendEntry>
        <c:idx val="0"/>
        <c:delete val="1"/>
      </c:legendEntry>
      <c:legendEntry>
        <c:idx val="1"/>
        <c:delete val="1"/>
      </c:legendEntry>
      <c:layout>
        <c:manualLayout>
          <c:xMode val="edge"/>
          <c:yMode val="edge"/>
          <c:x val="0.59788904192634851"/>
          <c:y val="3.9210523234369417E-2"/>
          <c:w val="0.39856360652809714"/>
          <c:h val="7.694302793276464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65735865416474"/>
          <c:y val="0.14667110447422074"/>
          <c:w val="0.87453067569235066"/>
          <c:h val="0.73837090212834811"/>
        </c:manualLayout>
      </c:layout>
      <c:barChart>
        <c:barDir val="col"/>
        <c:grouping val="clustered"/>
        <c:varyColors val="0"/>
        <c:ser>
          <c:idx val="0"/>
          <c:order val="0"/>
          <c:spPr>
            <a:solidFill>
              <a:schemeClr val="accent1"/>
            </a:solidFill>
            <a:ln>
              <a:noFill/>
            </a:ln>
            <a:effectLst/>
          </c:spPr>
          <c:invertIfNegative val="0"/>
          <c:cat>
            <c:strRef>
              <c:f>'1.10.C'!$V$2:$X$2</c:f>
              <c:strCache>
                <c:ptCount val="3"/>
                <c:pt idx="0">
                  <c:v>1900-1913</c:v>
                </c:pt>
                <c:pt idx="1">
                  <c:v>1944-1971</c:v>
                </c:pt>
                <c:pt idx="2">
                  <c:v>2010-17</c:v>
                </c:pt>
              </c:strCache>
            </c:strRef>
          </c:cat>
          <c:val>
            <c:numRef>
              <c:f>'1.10.C'!$V$3:$X$3</c:f>
              <c:numCache>
                <c:formatCode>General</c:formatCode>
                <c:ptCount val="3"/>
                <c:pt idx="0">
                  <c:v>1.6604484357142855</c:v>
                </c:pt>
                <c:pt idx="1">
                  <c:v>3.9009029589285702</c:v>
                </c:pt>
                <c:pt idx="2">
                  <c:v>1.9368628125</c:v>
                </c:pt>
              </c:numCache>
            </c:numRef>
          </c:val>
          <c:extLst>
            <c:ext xmlns:c16="http://schemas.microsoft.com/office/drawing/2014/chart" uri="{C3380CC4-5D6E-409C-BE32-E72D297353CC}">
              <c16:uniqueId val="{00000000-16AB-477C-83E4-33147EA02C04}"/>
            </c:ext>
          </c:extLst>
        </c:ser>
        <c:dLbls>
          <c:showLegendKey val="0"/>
          <c:showVal val="0"/>
          <c:showCatName val="0"/>
          <c:showSerName val="0"/>
          <c:showPercent val="0"/>
          <c:showBubbleSize val="0"/>
        </c:dLbls>
        <c:gapWidth val="219"/>
        <c:axId val="1798338768"/>
        <c:axId val="1799017776"/>
      </c:barChart>
      <c:lineChart>
        <c:grouping val="standard"/>
        <c:varyColors val="0"/>
        <c:ser>
          <c:idx val="1"/>
          <c:order val="1"/>
          <c:tx>
            <c:strRef>
              <c:f>'1.10.C'!$U$4</c:f>
              <c:strCache>
                <c:ptCount val="1"/>
                <c:pt idx="0">
                  <c:v>Average</c:v>
                </c:pt>
              </c:strCache>
            </c:strRef>
          </c:tx>
          <c:spPr>
            <a:ln w="76200" cap="rnd">
              <a:solidFill>
                <a:srgbClr val="F78D28"/>
              </a:solidFill>
              <a:round/>
            </a:ln>
            <a:effectLst/>
          </c:spPr>
          <c:marker>
            <c:symbol val="none"/>
          </c:marker>
          <c:val>
            <c:numRef>
              <c:f>'1.10.C'!$V$4:$X$4</c:f>
              <c:numCache>
                <c:formatCode>General</c:formatCode>
                <c:ptCount val="3"/>
                <c:pt idx="0">
                  <c:v>2.4994047357142852</c:v>
                </c:pt>
                <c:pt idx="1">
                  <c:v>2.4994047357142852</c:v>
                </c:pt>
                <c:pt idx="2">
                  <c:v>2.4994047357142852</c:v>
                </c:pt>
              </c:numCache>
            </c:numRef>
          </c:val>
          <c:smooth val="0"/>
          <c:extLst>
            <c:ext xmlns:c16="http://schemas.microsoft.com/office/drawing/2014/chart" uri="{C3380CC4-5D6E-409C-BE32-E72D297353CC}">
              <c16:uniqueId val="{00000001-16AB-477C-83E4-33147EA02C04}"/>
            </c:ext>
          </c:extLst>
        </c:ser>
        <c:dLbls>
          <c:showLegendKey val="0"/>
          <c:showVal val="0"/>
          <c:showCatName val="0"/>
          <c:showSerName val="0"/>
          <c:showPercent val="0"/>
          <c:showBubbleSize val="0"/>
        </c:dLbls>
        <c:marker val="1"/>
        <c:smooth val="0"/>
        <c:axId val="1798338768"/>
        <c:axId val="1799017776"/>
      </c:lineChart>
      <c:catAx>
        <c:axId val="17983387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99017776"/>
        <c:crosses val="autoZero"/>
        <c:auto val="1"/>
        <c:lblAlgn val="ctr"/>
        <c:lblOffset val="100"/>
        <c:noMultiLvlLbl val="0"/>
      </c:catAx>
      <c:valAx>
        <c:axId val="1799017776"/>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98338768"/>
        <c:crosses val="autoZero"/>
        <c:crossBetween val="between"/>
        <c:majorUnit val="1"/>
      </c:valAx>
      <c:spPr>
        <a:noFill/>
        <a:ln>
          <a:noFill/>
        </a:ln>
        <a:effectLst/>
      </c:spPr>
    </c:plotArea>
    <c:legend>
      <c:legendPos val="r"/>
      <c:legendEntry>
        <c:idx val="0"/>
        <c:delete val="1"/>
      </c:legendEntry>
      <c:layout>
        <c:manualLayout>
          <c:xMode val="edge"/>
          <c:yMode val="edge"/>
          <c:x val="0.77062472659667525"/>
          <c:y val="6.2110673665791746E-2"/>
          <c:w val="0.17266231044036162"/>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65735865416474"/>
          <c:y val="0.14667110447422074"/>
          <c:w val="0.87453067569235066"/>
          <c:h val="0.73837090212834811"/>
        </c:manualLayout>
      </c:layout>
      <c:barChart>
        <c:barDir val="col"/>
        <c:grouping val="clustered"/>
        <c:varyColors val="0"/>
        <c:ser>
          <c:idx val="0"/>
          <c:order val="0"/>
          <c:spPr>
            <a:solidFill>
              <a:schemeClr val="accent1"/>
            </a:solidFill>
            <a:ln>
              <a:noFill/>
            </a:ln>
            <a:effectLst/>
          </c:spPr>
          <c:invertIfNegative val="0"/>
          <c:cat>
            <c:strRef>
              <c:f>'1.10.D'!$V$2:$X$2</c:f>
              <c:strCache>
                <c:ptCount val="3"/>
                <c:pt idx="0">
                  <c:v>1900-1913</c:v>
                </c:pt>
                <c:pt idx="1">
                  <c:v>1944-1971</c:v>
                </c:pt>
                <c:pt idx="2">
                  <c:v>2010-17</c:v>
                </c:pt>
              </c:strCache>
            </c:strRef>
          </c:cat>
          <c:val>
            <c:numRef>
              <c:f>'1.10.D'!$V$3:$X$3</c:f>
              <c:numCache>
                <c:formatCode>General</c:formatCode>
                <c:ptCount val="3"/>
                <c:pt idx="0">
                  <c:v>3.5643025692307693</c:v>
                </c:pt>
                <c:pt idx="1">
                  <c:v>3.8933860928571433</c:v>
                </c:pt>
                <c:pt idx="2">
                  <c:v>1.0011202925</c:v>
                </c:pt>
              </c:numCache>
            </c:numRef>
          </c:val>
          <c:extLst>
            <c:ext xmlns:c16="http://schemas.microsoft.com/office/drawing/2014/chart" uri="{C3380CC4-5D6E-409C-BE32-E72D297353CC}">
              <c16:uniqueId val="{00000000-37B7-4E95-8FAB-70DBB7CCBCA8}"/>
            </c:ext>
          </c:extLst>
        </c:ser>
        <c:dLbls>
          <c:showLegendKey val="0"/>
          <c:showVal val="0"/>
          <c:showCatName val="0"/>
          <c:showSerName val="0"/>
          <c:showPercent val="0"/>
          <c:showBubbleSize val="0"/>
        </c:dLbls>
        <c:gapWidth val="219"/>
        <c:axId val="1798338768"/>
        <c:axId val="1799017776"/>
      </c:barChart>
      <c:lineChart>
        <c:grouping val="standard"/>
        <c:varyColors val="0"/>
        <c:ser>
          <c:idx val="1"/>
          <c:order val="1"/>
          <c:tx>
            <c:strRef>
              <c:f>'1.10.D'!$U$4</c:f>
              <c:strCache>
                <c:ptCount val="1"/>
                <c:pt idx="0">
                  <c:v>Average</c:v>
                </c:pt>
              </c:strCache>
            </c:strRef>
          </c:tx>
          <c:spPr>
            <a:ln w="76200" cap="rnd">
              <a:solidFill>
                <a:srgbClr val="F78D28"/>
              </a:solidFill>
              <a:round/>
            </a:ln>
            <a:effectLst/>
          </c:spPr>
          <c:marker>
            <c:symbol val="none"/>
          </c:marker>
          <c:val>
            <c:numRef>
              <c:f>'1.10.D'!$V$4:$X$4</c:f>
              <c:numCache>
                <c:formatCode>General</c:formatCode>
                <c:ptCount val="3"/>
                <c:pt idx="0">
                  <c:v>2.8196029848626374</c:v>
                </c:pt>
                <c:pt idx="1">
                  <c:v>2.8196029848626374</c:v>
                </c:pt>
                <c:pt idx="2">
                  <c:v>2.8196029848626374</c:v>
                </c:pt>
              </c:numCache>
            </c:numRef>
          </c:val>
          <c:smooth val="0"/>
          <c:extLst>
            <c:ext xmlns:c16="http://schemas.microsoft.com/office/drawing/2014/chart" uri="{C3380CC4-5D6E-409C-BE32-E72D297353CC}">
              <c16:uniqueId val="{00000001-37B7-4E95-8FAB-70DBB7CCBCA8}"/>
            </c:ext>
          </c:extLst>
        </c:ser>
        <c:dLbls>
          <c:showLegendKey val="0"/>
          <c:showVal val="0"/>
          <c:showCatName val="0"/>
          <c:showSerName val="0"/>
          <c:showPercent val="0"/>
          <c:showBubbleSize val="0"/>
        </c:dLbls>
        <c:marker val="1"/>
        <c:smooth val="0"/>
        <c:axId val="1798338768"/>
        <c:axId val="1799017776"/>
      </c:lineChart>
      <c:catAx>
        <c:axId val="17983387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99017776"/>
        <c:crosses val="autoZero"/>
        <c:auto val="1"/>
        <c:lblAlgn val="ctr"/>
        <c:lblOffset val="100"/>
        <c:noMultiLvlLbl val="0"/>
      </c:catAx>
      <c:valAx>
        <c:axId val="1799017776"/>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98338768"/>
        <c:crosses val="autoZero"/>
        <c:crossBetween val="between"/>
        <c:majorUnit val="1"/>
      </c:valAx>
      <c:spPr>
        <a:noFill/>
        <a:ln>
          <a:noFill/>
        </a:ln>
        <a:effectLst/>
      </c:spPr>
    </c:plotArea>
    <c:legend>
      <c:legendPos val="r"/>
      <c:legendEntry>
        <c:idx val="0"/>
        <c:delete val="1"/>
      </c:legendEntry>
      <c:layout>
        <c:manualLayout>
          <c:xMode val="edge"/>
          <c:yMode val="edge"/>
          <c:x val="0.75326361548556431"/>
          <c:y val="4.6237657792775902E-2"/>
          <c:w val="0.17266231044036162"/>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312099008457272E-2"/>
          <c:y val="0.13941944756905386"/>
          <c:w val="0.88353975284339459"/>
          <c:h val="0.65821272340957382"/>
        </c:manualLayout>
      </c:layout>
      <c:lineChart>
        <c:grouping val="standard"/>
        <c:varyColors val="0"/>
        <c:ser>
          <c:idx val="0"/>
          <c:order val="0"/>
          <c:tx>
            <c:strRef>
              <c:f>'1.1.F'!$V$2</c:f>
              <c:strCache>
                <c:ptCount val="1"/>
                <c:pt idx="0">
                  <c:v>PPI</c:v>
                </c:pt>
              </c:strCache>
            </c:strRef>
          </c:tx>
          <c:spPr>
            <a:ln w="76200" cap="rnd">
              <a:solidFill>
                <a:srgbClr val="002345"/>
              </a:solidFill>
              <a:round/>
            </a:ln>
            <a:effectLst/>
          </c:spPr>
          <c:marker>
            <c:symbol val="none"/>
          </c:marker>
          <c:cat>
            <c:numRef>
              <c:extLst>
                <c:ext xmlns:c15="http://schemas.microsoft.com/office/drawing/2012/chart" uri="{02D57815-91ED-43cb-92C2-25804820EDAC}">
                  <c15:fullRef>
                    <c15:sqref>'1.1.F'!$U$3:$U$50</c15:sqref>
                  </c15:fullRef>
                </c:ext>
              </c:extLst>
              <c:f>('1.1.F'!$U$3:$U$47,'1.1.F'!$U$50)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2017</c:v>
                </c:pt>
              </c:numCache>
            </c:numRef>
          </c:cat>
          <c:val>
            <c:numRef>
              <c:extLst>
                <c:ext xmlns:c15="http://schemas.microsoft.com/office/drawing/2012/chart" uri="{02D57815-91ED-43cb-92C2-25804820EDAC}">
                  <c15:fullRef>
                    <c15:sqref>'1.1.F'!$V$3:$V$50</c15:sqref>
                  </c15:fullRef>
                </c:ext>
              </c:extLst>
              <c:f>('1.1.F'!$V$3:$V$47,'1.1.F'!$V$50)</c:f>
              <c:numCache>
                <c:formatCode>General</c:formatCode>
                <c:ptCount val="46"/>
                <c:pt idx="0">
                  <c:v>6.0167999999999999</c:v>
                </c:pt>
                <c:pt idx="1">
                  <c:v>5.0462600000000002</c:v>
                </c:pt>
                <c:pt idx="2">
                  <c:v>5.4676799999999997</c:v>
                </c:pt>
                <c:pt idx="3">
                  <c:v>14.703900000000001</c:v>
                </c:pt>
                <c:pt idx="4">
                  <c:v>24.779299999999999</c:v>
                </c:pt>
                <c:pt idx="5">
                  <c:v>10.6157</c:v>
                </c:pt>
                <c:pt idx="6">
                  <c:v>11.316800000000001</c:v>
                </c:pt>
                <c:pt idx="7">
                  <c:v>9.0093399999999999</c:v>
                </c:pt>
                <c:pt idx="8">
                  <c:v>7.8259699999999999</c:v>
                </c:pt>
                <c:pt idx="9">
                  <c:v>14.4122</c:v>
                </c:pt>
                <c:pt idx="10">
                  <c:v>16.383900000000001</c:v>
                </c:pt>
                <c:pt idx="11">
                  <c:v>12.2818</c:v>
                </c:pt>
                <c:pt idx="12">
                  <c:v>10.6882</c:v>
                </c:pt>
                <c:pt idx="13">
                  <c:v>7.3966799999999999</c:v>
                </c:pt>
                <c:pt idx="14">
                  <c:v>7.5192399999999999</c:v>
                </c:pt>
                <c:pt idx="15">
                  <c:v>5.9619200000000001</c:v>
                </c:pt>
                <c:pt idx="16">
                  <c:v>0.91361899999999996</c:v>
                </c:pt>
                <c:pt idx="17">
                  <c:v>3.4102000000000001</c:v>
                </c:pt>
                <c:pt idx="18">
                  <c:v>5.3366300000000004</c:v>
                </c:pt>
                <c:pt idx="19">
                  <c:v>5.7182899999999997</c:v>
                </c:pt>
                <c:pt idx="20">
                  <c:v>4.2004400000000004</c:v>
                </c:pt>
                <c:pt idx="21">
                  <c:v>3.4448799999999999</c:v>
                </c:pt>
                <c:pt idx="22">
                  <c:v>2.1960600000000001</c:v>
                </c:pt>
                <c:pt idx="23">
                  <c:v>3.6155900000000001</c:v>
                </c:pt>
                <c:pt idx="24">
                  <c:v>3.9797500000000001</c:v>
                </c:pt>
                <c:pt idx="25">
                  <c:v>5.66357</c:v>
                </c:pt>
                <c:pt idx="26">
                  <c:v>2.6120299999999999</c:v>
                </c:pt>
                <c:pt idx="27">
                  <c:v>2.32646</c:v>
                </c:pt>
                <c:pt idx="28">
                  <c:v>0.58397900000000003</c:v>
                </c:pt>
                <c:pt idx="29">
                  <c:v>0.90155099999999999</c:v>
                </c:pt>
                <c:pt idx="30">
                  <c:v>5.9348900000000002</c:v>
                </c:pt>
                <c:pt idx="31">
                  <c:v>1.96763</c:v>
                </c:pt>
                <c:pt idx="32">
                  <c:v>0.23469300000000001</c:v>
                </c:pt>
                <c:pt idx="33">
                  <c:v>1.69655</c:v>
                </c:pt>
                <c:pt idx="34">
                  <c:v>3.8700399999999999</c:v>
                </c:pt>
                <c:pt idx="35">
                  <c:v>4.6058700000000004</c:v>
                </c:pt>
                <c:pt idx="36">
                  <c:v>5.4256500000000001</c:v>
                </c:pt>
                <c:pt idx="37">
                  <c:v>3.2248299999999999</c:v>
                </c:pt>
                <c:pt idx="38">
                  <c:v>8.28721</c:v>
                </c:pt>
                <c:pt idx="39">
                  <c:v>-1.7398499999999999</c:v>
                </c:pt>
                <c:pt idx="40">
                  <c:v>3.8118300000000001</c:v>
                </c:pt>
                <c:pt idx="41">
                  <c:v>6.2166699999999997</c:v>
                </c:pt>
                <c:pt idx="42">
                  <c:v>2.75108</c:v>
                </c:pt>
                <c:pt idx="43">
                  <c:v>0.42500300000000002</c:v>
                </c:pt>
                <c:pt idx="44">
                  <c:v>-1.6291E-2</c:v>
                </c:pt>
                <c:pt idx="45">
                  <c:v>3.2183799999999998</c:v>
                </c:pt>
              </c:numCache>
            </c:numRef>
          </c:val>
          <c:smooth val="0"/>
          <c:extLst>
            <c:ext xmlns:c16="http://schemas.microsoft.com/office/drawing/2014/chart" uri="{C3380CC4-5D6E-409C-BE32-E72D297353CC}">
              <c16:uniqueId val="{00000000-CFDF-4AAF-883E-1839B90ACC6A}"/>
            </c:ext>
          </c:extLst>
        </c:ser>
        <c:ser>
          <c:idx val="1"/>
          <c:order val="1"/>
          <c:tx>
            <c:strRef>
              <c:f>'1.1.F'!$W$2</c:f>
              <c:strCache>
                <c:ptCount val="1"/>
                <c:pt idx="0">
                  <c:v>CPI</c:v>
                </c:pt>
              </c:strCache>
            </c:strRef>
          </c:tx>
          <c:spPr>
            <a:ln w="76200" cap="rnd">
              <a:solidFill>
                <a:srgbClr val="EB1C2D"/>
              </a:solidFill>
              <a:round/>
            </a:ln>
            <a:effectLst/>
          </c:spPr>
          <c:marker>
            <c:symbol val="none"/>
          </c:marker>
          <c:cat>
            <c:numRef>
              <c:extLst>
                <c:ext xmlns:c15="http://schemas.microsoft.com/office/drawing/2012/chart" uri="{02D57815-91ED-43cb-92C2-25804820EDAC}">
                  <c15:fullRef>
                    <c15:sqref>'1.1.F'!$U$3:$U$50</c15:sqref>
                  </c15:fullRef>
                </c:ext>
              </c:extLst>
              <c:f>('1.1.F'!$U$3:$U$47,'1.1.F'!$U$50)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2017</c:v>
                </c:pt>
              </c:numCache>
            </c:numRef>
          </c:cat>
          <c:val>
            <c:numRef>
              <c:extLst>
                <c:ext xmlns:c15="http://schemas.microsoft.com/office/drawing/2012/chart" uri="{02D57815-91ED-43cb-92C2-25804820EDAC}">
                  <c15:fullRef>
                    <c15:sqref>'1.1.F'!$W$3:$W$50</c15:sqref>
                  </c15:fullRef>
                </c:ext>
              </c:extLst>
              <c:f>('1.1.F'!$W$3:$W$47,'1.1.F'!$W$50)</c:f>
              <c:numCache>
                <c:formatCode>General</c:formatCode>
                <c:ptCount val="46"/>
                <c:pt idx="0">
                  <c:v>5.2117300000000002</c:v>
                </c:pt>
                <c:pt idx="1">
                  <c:v>6.2584099999999996</c:v>
                </c:pt>
                <c:pt idx="2">
                  <c:v>6.5126600000000003</c:v>
                </c:pt>
                <c:pt idx="3">
                  <c:v>9.4890500000000007</c:v>
                </c:pt>
                <c:pt idx="4">
                  <c:v>16.672899999999998</c:v>
                </c:pt>
                <c:pt idx="5">
                  <c:v>14.5299</c:v>
                </c:pt>
                <c:pt idx="6">
                  <c:v>10.278600000000001</c:v>
                </c:pt>
                <c:pt idx="7">
                  <c:v>11.139099999999999</c:v>
                </c:pt>
                <c:pt idx="8">
                  <c:v>8.8000000000000007</c:v>
                </c:pt>
                <c:pt idx="9">
                  <c:v>11.266</c:v>
                </c:pt>
                <c:pt idx="10">
                  <c:v>16.6919</c:v>
                </c:pt>
                <c:pt idx="11">
                  <c:v>13.1151</c:v>
                </c:pt>
                <c:pt idx="12">
                  <c:v>10.8034</c:v>
                </c:pt>
                <c:pt idx="13">
                  <c:v>9.4603400000000004</c:v>
                </c:pt>
                <c:pt idx="14">
                  <c:v>8.3215800000000009</c:v>
                </c:pt>
                <c:pt idx="15">
                  <c:v>6.7390499999999998</c:v>
                </c:pt>
                <c:pt idx="16">
                  <c:v>5.7971000000000004</c:v>
                </c:pt>
                <c:pt idx="17">
                  <c:v>5.2462600000000004</c:v>
                </c:pt>
                <c:pt idx="18">
                  <c:v>6.69848</c:v>
                </c:pt>
                <c:pt idx="19">
                  <c:v>6.4176599999999997</c:v>
                </c:pt>
                <c:pt idx="20">
                  <c:v>7</c:v>
                </c:pt>
                <c:pt idx="21">
                  <c:v>7.5</c:v>
                </c:pt>
                <c:pt idx="22">
                  <c:v>5.8363800000000001</c:v>
                </c:pt>
                <c:pt idx="23">
                  <c:v>4.5686400000000003</c:v>
                </c:pt>
                <c:pt idx="24">
                  <c:v>4.7184699999999999</c:v>
                </c:pt>
                <c:pt idx="25">
                  <c:v>4.6381399999999999</c:v>
                </c:pt>
                <c:pt idx="26">
                  <c:v>3.5585100000000001</c:v>
                </c:pt>
                <c:pt idx="27">
                  <c:v>2.58074</c:v>
                </c:pt>
                <c:pt idx="28">
                  <c:v>2.4268800000000001</c:v>
                </c:pt>
                <c:pt idx="29">
                  <c:v>2.1930299999999998</c:v>
                </c:pt>
                <c:pt idx="30">
                  <c:v>3.0860699999999999</c:v>
                </c:pt>
                <c:pt idx="31">
                  <c:v>3.0173800000000002</c:v>
                </c:pt>
                <c:pt idx="32">
                  <c:v>2.7140599999999999</c:v>
                </c:pt>
                <c:pt idx="33">
                  <c:v>2.6764700000000001</c:v>
                </c:pt>
                <c:pt idx="34">
                  <c:v>2.34361</c:v>
                </c:pt>
                <c:pt idx="35">
                  <c:v>2.66873</c:v>
                </c:pt>
                <c:pt idx="36">
                  <c:v>3.1959499999999998</c:v>
                </c:pt>
                <c:pt idx="37">
                  <c:v>2.5106700000000002</c:v>
                </c:pt>
                <c:pt idx="38">
                  <c:v>4.3526400000000001</c:v>
                </c:pt>
                <c:pt idx="39">
                  <c:v>1.21007</c:v>
                </c:pt>
                <c:pt idx="40">
                  <c:v>2.2977300000000001</c:v>
                </c:pt>
                <c:pt idx="41">
                  <c:v>3.4116200000000001</c:v>
                </c:pt>
                <c:pt idx="42">
                  <c:v>2.7733400000000001</c:v>
                </c:pt>
                <c:pt idx="43">
                  <c:v>1.5258700000000001</c:v>
                </c:pt>
                <c:pt idx="44">
                  <c:v>1.4719599999999999</c:v>
                </c:pt>
                <c:pt idx="45">
                  <c:v>1.8751</c:v>
                </c:pt>
              </c:numCache>
            </c:numRef>
          </c:val>
          <c:smooth val="0"/>
          <c:extLst>
            <c:ext xmlns:c16="http://schemas.microsoft.com/office/drawing/2014/chart" uri="{C3380CC4-5D6E-409C-BE32-E72D297353CC}">
              <c16:uniqueId val="{00000001-CFDF-4AAF-883E-1839B90ACC6A}"/>
            </c:ext>
          </c:extLst>
        </c:ser>
        <c:ser>
          <c:idx val="2"/>
          <c:order val="2"/>
          <c:tx>
            <c:strRef>
              <c:f>'1.1.F'!$X$2</c:f>
              <c:strCache>
                <c:ptCount val="1"/>
                <c:pt idx="0">
                  <c:v>GDP deflator</c:v>
                </c:pt>
              </c:strCache>
            </c:strRef>
          </c:tx>
          <c:spPr>
            <a:ln w="76200" cap="rnd">
              <a:solidFill>
                <a:srgbClr val="F78D28"/>
              </a:solidFill>
              <a:round/>
            </a:ln>
            <a:effectLst/>
          </c:spPr>
          <c:marker>
            <c:symbol val="none"/>
          </c:marker>
          <c:cat>
            <c:numRef>
              <c:extLst>
                <c:ext xmlns:c15="http://schemas.microsoft.com/office/drawing/2012/chart" uri="{02D57815-91ED-43cb-92C2-25804820EDAC}">
                  <c15:fullRef>
                    <c15:sqref>'1.1.F'!$U$3:$U$50</c15:sqref>
                  </c15:fullRef>
                </c:ext>
              </c:extLst>
              <c:f>('1.1.F'!$U$3:$U$47,'1.1.F'!$U$50)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2017</c:v>
                </c:pt>
              </c:numCache>
            </c:numRef>
          </c:cat>
          <c:val>
            <c:numRef>
              <c:extLst>
                <c:ext xmlns:c15="http://schemas.microsoft.com/office/drawing/2012/chart" uri="{02D57815-91ED-43cb-92C2-25804820EDAC}">
                  <c15:fullRef>
                    <c15:sqref>'1.1.F'!$X$3:$X$50</c15:sqref>
                  </c15:fullRef>
                </c:ext>
              </c:extLst>
              <c:f>('1.1.F'!$X$3:$X$47,'1.1.F'!$X$50)</c:f>
              <c:numCache>
                <c:formatCode>General</c:formatCode>
                <c:ptCount val="46"/>
                <c:pt idx="0">
                  <c:v>7.0167999999999999</c:v>
                </c:pt>
                <c:pt idx="1">
                  <c:v>7.0167999999999999</c:v>
                </c:pt>
                <c:pt idx="2">
                  <c:v>7.1253700000000002</c:v>
                </c:pt>
                <c:pt idx="3">
                  <c:v>12.2044</c:v>
                </c:pt>
                <c:pt idx="4">
                  <c:v>16.697800000000001</c:v>
                </c:pt>
                <c:pt idx="5">
                  <c:v>14.4313</c:v>
                </c:pt>
                <c:pt idx="6">
                  <c:v>13.074400000000001</c:v>
                </c:pt>
                <c:pt idx="7">
                  <c:v>10.171900000000001</c:v>
                </c:pt>
                <c:pt idx="8">
                  <c:v>10.195</c:v>
                </c:pt>
                <c:pt idx="9">
                  <c:v>13.407400000000001</c:v>
                </c:pt>
                <c:pt idx="10">
                  <c:v>13.569699999999999</c:v>
                </c:pt>
                <c:pt idx="11">
                  <c:v>11.6958</c:v>
                </c:pt>
                <c:pt idx="12">
                  <c:v>10.1502</c:v>
                </c:pt>
                <c:pt idx="13">
                  <c:v>8.9101599999999994</c:v>
                </c:pt>
                <c:pt idx="14">
                  <c:v>7.6835599999999999</c:v>
                </c:pt>
                <c:pt idx="15">
                  <c:v>5.8063200000000004</c:v>
                </c:pt>
                <c:pt idx="16">
                  <c:v>4.9542599999999997</c:v>
                </c:pt>
                <c:pt idx="17">
                  <c:v>5.5921599999999998</c:v>
                </c:pt>
                <c:pt idx="18">
                  <c:v>7.4210099999999999</c:v>
                </c:pt>
                <c:pt idx="19">
                  <c:v>7.5564299999999998</c:v>
                </c:pt>
                <c:pt idx="20">
                  <c:v>7.3555999999999999</c:v>
                </c:pt>
                <c:pt idx="21">
                  <c:v>7.0577899999999998</c:v>
                </c:pt>
                <c:pt idx="22">
                  <c:v>5.7067600000000001</c:v>
                </c:pt>
                <c:pt idx="23">
                  <c:v>5.1444200000000002</c:v>
                </c:pt>
                <c:pt idx="24">
                  <c:v>4.0086399999999998</c:v>
                </c:pt>
                <c:pt idx="25">
                  <c:v>5.6444599999999996</c:v>
                </c:pt>
                <c:pt idx="26">
                  <c:v>4.0824699999999998</c:v>
                </c:pt>
                <c:pt idx="27">
                  <c:v>3.0585800000000001</c:v>
                </c:pt>
                <c:pt idx="28">
                  <c:v>3.09402</c:v>
                </c:pt>
                <c:pt idx="29">
                  <c:v>2.24824</c:v>
                </c:pt>
                <c:pt idx="30">
                  <c:v>3.3768500000000001</c:v>
                </c:pt>
                <c:pt idx="31">
                  <c:v>3.3973200000000001</c:v>
                </c:pt>
                <c:pt idx="32">
                  <c:v>2.9031400000000001</c:v>
                </c:pt>
                <c:pt idx="33">
                  <c:v>3.1816800000000001</c:v>
                </c:pt>
                <c:pt idx="34">
                  <c:v>3.1564800000000002</c:v>
                </c:pt>
                <c:pt idx="35">
                  <c:v>2.9020600000000001</c:v>
                </c:pt>
                <c:pt idx="36">
                  <c:v>3.2879999999999998</c:v>
                </c:pt>
                <c:pt idx="37">
                  <c:v>2.9799199999999999</c:v>
                </c:pt>
                <c:pt idx="38">
                  <c:v>3.88443</c:v>
                </c:pt>
                <c:pt idx="39">
                  <c:v>1.6971700000000001</c:v>
                </c:pt>
                <c:pt idx="40">
                  <c:v>2.32857</c:v>
                </c:pt>
                <c:pt idx="41">
                  <c:v>2.2690199999999998</c:v>
                </c:pt>
                <c:pt idx="42">
                  <c:v>1.89283</c:v>
                </c:pt>
                <c:pt idx="43">
                  <c:v>1.62425</c:v>
                </c:pt>
                <c:pt idx="44">
                  <c:v>1.7452300000000001</c:v>
                </c:pt>
                <c:pt idx="45">
                  <c:v>2.073</c:v>
                </c:pt>
              </c:numCache>
            </c:numRef>
          </c:val>
          <c:smooth val="0"/>
          <c:extLst>
            <c:ext xmlns:c16="http://schemas.microsoft.com/office/drawing/2014/chart" uri="{C3380CC4-5D6E-409C-BE32-E72D297353CC}">
              <c16:uniqueId val="{00000002-CFDF-4AAF-883E-1839B90ACC6A}"/>
            </c:ext>
          </c:extLst>
        </c:ser>
        <c:dLbls>
          <c:showLegendKey val="0"/>
          <c:showVal val="0"/>
          <c:showCatName val="0"/>
          <c:showSerName val="0"/>
          <c:showPercent val="0"/>
          <c:showBubbleSize val="0"/>
        </c:dLbls>
        <c:smooth val="0"/>
        <c:axId val="794058559"/>
        <c:axId val="835911855"/>
      </c:lineChart>
      <c:catAx>
        <c:axId val="794058559"/>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lgn="ctr">
              <a:defRPr lang="en-US"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5911855"/>
        <c:crosses val="autoZero"/>
        <c:auto val="1"/>
        <c:lblAlgn val="ctr"/>
        <c:lblOffset val="100"/>
        <c:noMultiLvlLbl val="0"/>
      </c:catAx>
      <c:valAx>
        <c:axId val="83591185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4058559"/>
        <c:crosses val="autoZero"/>
        <c:crossBetween val="between"/>
      </c:valAx>
      <c:spPr>
        <a:noFill/>
        <a:ln>
          <a:noFill/>
        </a:ln>
        <a:effectLst/>
      </c:spPr>
    </c:plotArea>
    <c:legend>
      <c:legendPos val="t"/>
      <c:layout>
        <c:manualLayout>
          <c:xMode val="edge"/>
          <c:yMode val="edge"/>
          <c:x val="0.35746362388063785"/>
          <c:y val="1.2369495479731701E-3"/>
          <c:w val="0.64034530889618957"/>
          <c:h val="0.16291574737056283"/>
        </c:manualLayout>
      </c:layout>
      <c:overlay val="0"/>
      <c:spPr>
        <a:noFill/>
        <a:ln>
          <a:noFill/>
        </a:ln>
        <a:effectLst/>
      </c:spPr>
      <c:txPr>
        <a:bodyPr rot="0" spcFirstLastPara="1" vertOverflow="ellipsis" vert="horz" wrap="square" anchor="ctr" anchorCtr="1"/>
        <a:lstStyle/>
        <a:p>
          <a:pPr algn="ctr">
            <a:defRPr lang="en-US"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Correlation coefficient</a:t>
            </a:r>
          </a:p>
        </c:rich>
      </c:tx>
      <c:layout>
        <c:manualLayout>
          <c:xMode val="edge"/>
          <c:yMode val="edge"/>
          <c:x val="1.8678915135607907E-3"/>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25495771361913"/>
          <c:y val="0.16712962962962963"/>
          <c:w val="0.8617913385826772"/>
          <c:h val="0.62341957255343095"/>
        </c:manualLayout>
      </c:layout>
      <c:barChart>
        <c:barDir val="col"/>
        <c:grouping val="clustered"/>
        <c:varyColors val="0"/>
        <c:ser>
          <c:idx val="0"/>
          <c:order val="0"/>
          <c:tx>
            <c:v>Advanced economies</c:v>
          </c:tx>
          <c:spPr>
            <a:solidFill>
              <a:srgbClr val="002345"/>
            </a:solidFill>
            <a:ln>
              <a:noFill/>
            </a:ln>
            <a:effectLst/>
          </c:spPr>
          <c:invertIfNegative val="0"/>
          <c:cat>
            <c:strRef>
              <c:f>'1.2.A'!$V$2:$X$2</c:f>
              <c:strCache>
                <c:ptCount val="3"/>
                <c:pt idx="0">
                  <c:v>CPI and PPI</c:v>
                </c:pt>
                <c:pt idx="1">
                  <c:v>CPI  and 
GDP deflator</c:v>
                </c:pt>
                <c:pt idx="2">
                  <c:v>PPI and 
GDP deflator</c:v>
                </c:pt>
              </c:strCache>
            </c:strRef>
          </c:cat>
          <c:val>
            <c:numRef>
              <c:f>'1.2.A'!$V$3:$X$3</c:f>
              <c:numCache>
                <c:formatCode>0.00</c:formatCode>
                <c:ptCount val="3"/>
                <c:pt idx="0">
                  <c:v>0.71310795000000005</c:v>
                </c:pt>
                <c:pt idx="1">
                  <c:v>0.43744125</c:v>
                </c:pt>
                <c:pt idx="2">
                  <c:v>0.30725844999999996</c:v>
                </c:pt>
              </c:numCache>
            </c:numRef>
          </c:val>
          <c:extLst>
            <c:ext xmlns:c16="http://schemas.microsoft.com/office/drawing/2014/chart" uri="{C3380CC4-5D6E-409C-BE32-E72D297353CC}">
              <c16:uniqueId val="{00000000-F2AE-4A05-8787-5C674DB9B55D}"/>
            </c:ext>
          </c:extLst>
        </c:ser>
        <c:ser>
          <c:idx val="1"/>
          <c:order val="1"/>
          <c:tx>
            <c:v>EMDEs</c:v>
          </c:tx>
          <c:spPr>
            <a:solidFill>
              <a:srgbClr val="EB1C2D"/>
            </a:solidFill>
            <a:ln>
              <a:noFill/>
            </a:ln>
            <a:effectLst/>
          </c:spPr>
          <c:invertIfNegative val="0"/>
          <c:cat>
            <c:strRef>
              <c:f>'1.2.A'!$V$2:$X$2</c:f>
              <c:strCache>
                <c:ptCount val="3"/>
                <c:pt idx="0">
                  <c:v>CPI and PPI</c:v>
                </c:pt>
                <c:pt idx="1">
                  <c:v>CPI  and 
GDP deflator</c:v>
                </c:pt>
                <c:pt idx="2">
                  <c:v>PPI and 
GDP deflator</c:v>
                </c:pt>
              </c:strCache>
            </c:strRef>
          </c:cat>
          <c:val>
            <c:numRef>
              <c:f>'1.2.A'!$V$4:$X$4</c:f>
              <c:numCache>
                <c:formatCode>0.00</c:formatCode>
                <c:ptCount val="3"/>
                <c:pt idx="0">
                  <c:v>0.66155189999999997</c:v>
                </c:pt>
                <c:pt idx="1">
                  <c:v>0.41086479999999997</c:v>
                </c:pt>
                <c:pt idx="2">
                  <c:v>0.46328320000000001</c:v>
                </c:pt>
              </c:numCache>
            </c:numRef>
          </c:val>
          <c:extLst>
            <c:ext xmlns:c16="http://schemas.microsoft.com/office/drawing/2014/chart" uri="{C3380CC4-5D6E-409C-BE32-E72D297353CC}">
              <c16:uniqueId val="{00000001-F2AE-4A05-8787-5C674DB9B55D}"/>
            </c:ext>
          </c:extLst>
        </c:ser>
        <c:dLbls>
          <c:showLegendKey val="0"/>
          <c:showVal val="0"/>
          <c:showCatName val="0"/>
          <c:showSerName val="0"/>
          <c:showPercent val="0"/>
          <c:showBubbleSize val="0"/>
        </c:dLbls>
        <c:gapWidth val="219"/>
        <c:overlap val="-27"/>
        <c:axId val="629215487"/>
        <c:axId val="459121919"/>
      </c:barChart>
      <c:catAx>
        <c:axId val="629215487"/>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9121919"/>
        <c:crosses val="autoZero"/>
        <c:auto val="1"/>
        <c:lblAlgn val="ctr"/>
        <c:lblOffset val="100"/>
        <c:tickLblSkip val="1"/>
        <c:noMultiLvlLbl val="0"/>
      </c:catAx>
      <c:valAx>
        <c:axId val="459121919"/>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9215487"/>
        <c:crosses val="autoZero"/>
        <c:crossBetween val="between"/>
        <c:majorUnit val="0.2"/>
      </c:valAx>
      <c:spPr>
        <a:noFill/>
        <a:ln>
          <a:noFill/>
        </a:ln>
        <a:effectLst/>
      </c:spPr>
    </c:plotArea>
    <c:legend>
      <c:legendPos val="b"/>
      <c:layout>
        <c:manualLayout>
          <c:xMode val="edge"/>
          <c:yMode val="edge"/>
          <c:x val="0.15227261956838728"/>
          <c:y val="7.033948881389826E-2"/>
          <c:w val="0.72388478783901999"/>
          <c:h val="0.15648337707786528"/>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Correlation coefficient</a:t>
            </a:r>
          </a:p>
        </c:rich>
      </c:tx>
      <c:layout>
        <c:manualLayout>
          <c:xMode val="edge"/>
          <c:yMode val="edge"/>
          <c:x val="1.8678915135607907E-3"/>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441236512102654"/>
          <c:y val="0.19093910136232972"/>
          <c:w val="0.87105059784193639"/>
          <c:h val="0.61338629546306722"/>
        </c:manualLayout>
      </c:layout>
      <c:barChart>
        <c:barDir val="col"/>
        <c:grouping val="clustered"/>
        <c:varyColors val="0"/>
        <c:ser>
          <c:idx val="0"/>
          <c:order val="0"/>
          <c:tx>
            <c:strRef>
              <c:f>'1.2.B'!$V$3</c:f>
              <c:strCache>
                <c:ptCount val="1"/>
                <c:pt idx="0">
                  <c:v>Trade openness &gt; 50 percent of GDP</c:v>
                </c:pt>
              </c:strCache>
            </c:strRef>
          </c:tx>
          <c:spPr>
            <a:solidFill>
              <a:srgbClr val="002345"/>
            </a:solidFill>
            <a:ln>
              <a:noFill/>
            </a:ln>
            <a:effectLst/>
          </c:spPr>
          <c:invertIfNegative val="0"/>
          <c:cat>
            <c:strRef>
              <c:f>'1.2.B'!$W$2:$Y$2</c:f>
              <c:strCache>
                <c:ptCount val="3"/>
                <c:pt idx="0">
                  <c:v>CPI and PPI</c:v>
                </c:pt>
                <c:pt idx="1">
                  <c:v>CPI  and 
GDP deflator</c:v>
                </c:pt>
                <c:pt idx="2">
                  <c:v>PPI and 
GDP deflator</c:v>
                </c:pt>
              </c:strCache>
            </c:strRef>
          </c:cat>
          <c:val>
            <c:numRef>
              <c:f>'1.2.B'!$W$3:$Y$3</c:f>
              <c:numCache>
                <c:formatCode>0.00</c:formatCode>
                <c:ptCount val="3"/>
                <c:pt idx="0">
                  <c:v>0.62224940000000006</c:v>
                </c:pt>
                <c:pt idx="1">
                  <c:v>0.41723149999999998</c:v>
                </c:pt>
                <c:pt idx="2">
                  <c:v>0.48822634999999998</c:v>
                </c:pt>
              </c:numCache>
            </c:numRef>
          </c:val>
          <c:extLst>
            <c:ext xmlns:c16="http://schemas.microsoft.com/office/drawing/2014/chart" uri="{C3380CC4-5D6E-409C-BE32-E72D297353CC}">
              <c16:uniqueId val="{00000000-A663-4F95-BC37-8929D7412A55}"/>
            </c:ext>
          </c:extLst>
        </c:ser>
        <c:ser>
          <c:idx val="1"/>
          <c:order val="1"/>
          <c:tx>
            <c:strRef>
              <c:f>'1.2.B'!$V$4</c:f>
              <c:strCache>
                <c:ptCount val="1"/>
                <c:pt idx="0">
                  <c:v>Trade openness ≤ 50 percent of GDP</c:v>
                </c:pt>
              </c:strCache>
            </c:strRef>
          </c:tx>
          <c:spPr>
            <a:solidFill>
              <a:srgbClr val="EB1C2D"/>
            </a:solidFill>
            <a:ln>
              <a:noFill/>
            </a:ln>
            <a:effectLst/>
          </c:spPr>
          <c:invertIfNegative val="0"/>
          <c:cat>
            <c:strRef>
              <c:f>'1.2.B'!$W$2:$Y$2</c:f>
              <c:strCache>
                <c:ptCount val="3"/>
                <c:pt idx="0">
                  <c:v>CPI and PPI</c:v>
                </c:pt>
                <c:pt idx="1">
                  <c:v>CPI  and 
GDP deflator</c:v>
                </c:pt>
                <c:pt idx="2">
                  <c:v>PPI and 
GDP deflator</c:v>
                </c:pt>
              </c:strCache>
            </c:strRef>
          </c:cat>
          <c:val>
            <c:numRef>
              <c:f>'1.2.B'!$W$4:$Y$4</c:f>
              <c:numCache>
                <c:formatCode>0.00</c:formatCode>
                <c:ptCount val="3"/>
                <c:pt idx="0">
                  <c:v>0.94976959999999999</c:v>
                </c:pt>
                <c:pt idx="1">
                  <c:v>0.2700649</c:v>
                </c:pt>
                <c:pt idx="2">
                  <c:v>0.28118300000000002</c:v>
                </c:pt>
              </c:numCache>
            </c:numRef>
          </c:val>
          <c:extLst>
            <c:ext xmlns:c16="http://schemas.microsoft.com/office/drawing/2014/chart" uri="{C3380CC4-5D6E-409C-BE32-E72D297353CC}">
              <c16:uniqueId val="{00000001-A663-4F95-BC37-8929D7412A55}"/>
            </c:ext>
          </c:extLst>
        </c:ser>
        <c:dLbls>
          <c:showLegendKey val="0"/>
          <c:showVal val="0"/>
          <c:showCatName val="0"/>
          <c:showSerName val="0"/>
          <c:showPercent val="0"/>
          <c:showBubbleSize val="0"/>
        </c:dLbls>
        <c:gapWidth val="219"/>
        <c:overlap val="-27"/>
        <c:axId val="629215487"/>
        <c:axId val="459121919"/>
      </c:barChart>
      <c:catAx>
        <c:axId val="62921548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9121919"/>
        <c:crosses val="autoZero"/>
        <c:auto val="1"/>
        <c:lblAlgn val="ctr"/>
        <c:lblOffset val="100"/>
        <c:noMultiLvlLbl val="0"/>
      </c:catAx>
      <c:valAx>
        <c:axId val="459121919"/>
        <c:scaling>
          <c:orientation val="minMax"/>
          <c:max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9215487"/>
        <c:crosses val="autoZero"/>
        <c:crossBetween val="between"/>
      </c:valAx>
      <c:spPr>
        <a:noFill/>
        <a:ln>
          <a:noFill/>
        </a:ln>
        <a:effectLst/>
      </c:spPr>
    </c:plotArea>
    <c:legend>
      <c:legendPos val="b"/>
      <c:layout>
        <c:manualLayout>
          <c:xMode val="edge"/>
          <c:yMode val="edge"/>
          <c:x val="9.8958867003486412E-2"/>
          <c:y val="7.4307742782152214E-2"/>
          <c:w val="0.90104113299651356"/>
          <c:h val="0.127695482554393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Correlation coefficient</a:t>
            </a:r>
          </a:p>
        </c:rich>
      </c:tx>
      <c:layout>
        <c:manualLayout>
          <c:xMode val="edge"/>
          <c:yMode val="edge"/>
          <c:x val="1.8678915135607907E-3"/>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094014289880429"/>
          <c:y val="0.16712962962962963"/>
          <c:w val="0.86294874599008453"/>
          <c:h val="0.71865766779152607"/>
        </c:manualLayout>
      </c:layout>
      <c:barChart>
        <c:barDir val="col"/>
        <c:grouping val="clustered"/>
        <c:varyColors val="0"/>
        <c:ser>
          <c:idx val="0"/>
          <c:order val="0"/>
          <c:tx>
            <c:v>Advanced economies</c:v>
          </c:tx>
          <c:spPr>
            <a:solidFill>
              <a:schemeClr val="accent1"/>
            </a:solidFill>
            <a:ln>
              <a:noFill/>
            </a:ln>
            <a:effectLst/>
          </c:spPr>
          <c:invertIfNegative val="0"/>
          <c:cat>
            <c:strRef>
              <c:f>'1.2.B'!$W$2:$Y$2</c:f>
              <c:strCache>
                <c:ptCount val="3"/>
                <c:pt idx="0">
                  <c:v>CPI and PPI</c:v>
                </c:pt>
                <c:pt idx="1">
                  <c:v>CPI  and 
GDP deflator</c:v>
                </c:pt>
                <c:pt idx="2">
                  <c:v>PPI and 
GDP deflator</c:v>
                </c:pt>
              </c:strCache>
            </c:strRef>
          </c:cat>
          <c:val>
            <c:numRef>
              <c:f>'2.B'!#REF!</c:f>
              <c:numCache>
                <c:formatCode>General</c:formatCode>
                <c:ptCount val="1"/>
                <c:pt idx="0">
                  <c:v>1</c:v>
                </c:pt>
              </c:numCache>
            </c:numRef>
          </c:val>
          <c:extLst>
            <c:ext xmlns:c16="http://schemas.microsoft.com/office/drawing/2014/chart" uri="{C3380CC4-5D6E-409C-BE32-E72D297353CC}">
              <c16:uniqueId val="{00000000-D881-4FAC-BE0C-52801EFC584A}"/>
            </c:ext>
          </c:extLst>
        </c:ser>
        <c:ser>
          <c:idx val="1"/>
          <c:order val="1"/>
          <c:tx>
            <c:v>EMDEs</c:v>
          </c:tx>
          <c:spPr>
            <a:solidFill>
              <a:schemeClr val="accent2"/>
            </a:solidFill>
            <a:ln>
              <a:noFill/>
            </a:ln>
            <a:effectLst/>
          </c:spPr>
          <c:invertIfNegative val="0"/>
          <c:cat>
            <c:strRef>
              <c:f>'1.2.B'!$W$2:$Y$2</c:f>
              <c:strCache>
                <c:ptCount val="3"/>
                <c:pt idx="0">
                  <c:v>CPI and PPI</c:v>
                </c:pt>
                <c:pt idx="1">
                  <c:v>CPI  and 
GDP deflator</c:v>
                </c:pt>
                <c:pt idx="2">
                  <c:v>PPI and 
GDP deflator</c:v>
                </c:pt>
              </c:strCache>
            </c:strRef>
          </c:cat>
          <c:val>
            <c:numRef>
              <c:f>'2.B'!#REF!</c:f>
              <c:numCache>
                <c:formatCode>General</c:formatCode>
                <c:ptCount val="1"/>
                <c:pt idx="0">
                  <c:v>1</c:v>
                </c:pt>
              </c:numCache>
            </c:numRef>
          </c:val>
          <c:extLst>
            <c:ext xmlns:c16="http://schemas.microsoft.com/office/drawing/2014/chart" uri="{C3380CC4-5D6E-409C-BE32-E72D297353CC}">
              <c16:uniqueId val="{00000001-D881-4FAC-BE0C-52801EFC584A}"/>
            </c:ext>
          </c:extLst>
        </c:ser>
        <c:dLbls>
          <c:showLegendKey val="0"/>
          <c:showVal val="0"/>
          <c:showCatName val="0"/>
          <c:showSerName val="0"/>
          <c:showPercent val="0"/>
          <c:showBubbleSize val="0"/>
        </c:dLbls>
        <c:gapWidth val="219"/>
        <c:overlap val="-27"/>
        <c:axId val="629215487"/>
        <c:axId val="459121919"/>
      </c:barChart>
      <c:catAx>
        <c:axId val="62921548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9121919"/>
        <c:crosses val="autoZero"/>
        <c:auto val="1"/>
        <c:lblAlgn val="ctr"/>
        <c:lblOffset val="100"/>
        <c:noMultiLvlLbl val="0"/>
      </c:catAx>
      <c:valAx>
        <c:axId val="459121919"/>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9215487"/>
        <c:crosses val="autoZero"/>
        <c:crossBetween val="between"/>
        <c:majorUnit val="0.2"/>
      </c:valAx>
      <c:spPr>
        <a:noFill/>
        <a:ln>
          <a:noFill/>
        </a:ln>
        <a:effectLst/>
      </c:spPr>
    </c:plotArea>
    <c:legend>
      <c:legendPos val="b"/>
      <c:layout>
        <c:manualLayout>
          <c:xMode val="edge"/>
          <c:yMode val="edge"/>
          <c:x val="0.15227261956838728"/>
          <c:y val="7.033948881389826E-2"/>
          <c:w val="0.72388478783901999"/>
          <c:h val="0.15648337707786528"/>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5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9148E25D-3A67-479E-8420-27E4091EBE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0.11512</cdr:x>
      <cdr:y>0.14073</cdr:y>
    </cdr:to>
    <cdr:sp macro="" textlink="">
      <cdr:nvSpPr>
        <cdr:cNvPr id="2" name="TextBox 1">
          <a:extLst xmlns:a="http://schemas.openxmlformats.org/drawingml/2006/main">
            <a:ext uri="{FF2B5EF4-FFF2-40B4-BE49-F238E27FC236}">
              <a16:creationId xmlns:a16="http://schemas.microsoft.com/office/drawing/2014/main" id="{D8C0ED73-D035-4B07-BBF0-7E84FE287144}"/>
            </a:ext>
          </a:extLst>
        </cdr:cNvPr>
        <cdr:cNvSpPr txBox="1"/>
      </cdr:nvSpPr>
      <cdr:spPr>
        <a:xfrm xmlns:a="http://schemas.openxmlformats.org/drawingml/2006/main">
          <a:off x="0" y="0"/>
          <a:ext cx="1052672" cy="9651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08FF972E-5320-46C9-9156-4D67EA87EF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0.003</cdr:x>
      <cdr:y>0</cdr:y>
    </cdr:from>
    <cdr:to>
      <cdr:x>0.98448</cdr:x>
      <cdr:y>1</cdr:y>
    </cdr:to>
    <cdr:sp macro="" textlink="">
      <cdr:nvSpPr>
        <cdr:cNvPr id="2" name="TextBox 1">
          <a:extLst xmlns:a="http://schemas.openxmlformats.org/drawingml/2006/main">
            <a:ext uri="{FF2B5EF4-FFF2-40B4-BE49-F238E27FC236}">
              <a16:creationId xmlns:a16="http://schemas.microsoft.com/office/drawing/2014/main" id="{068A97D0-5C71-4062-AE7E-0E63AFDDEC0B}"/>
            </a:ext>
          </a:extLst>
        </cdr:cNvPr>
        <cdr:cNvSpPr txBox="1"/>
      </cdr:nvSpPr>
      <cdr:spPr>
        <a:xfrm xmlns:a="http://schemas.openxmlformats.org/drawingml/2006/main">
          <a:off x="27950" y="0"/>
          <a:ext cx="9144000" cy="66250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Percent</a:t>
          </a:r>
          <a:r>
            <a:rPr lang="en-US" sz="3200">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0.003</cdr:x>
      <cdr:y>0</cdr:y>
    </cdr:from>
    <cdr:to>
      <cdr:x>0.98448</cdr:x>
      <cdr:y>1</cdr:y>
    </cdr:to>
    <cdr:sp macro="" textlink="">
      <cdr:nvSpPr>
        <cdr:cNvPr id="3" name="TextBox 1">
          <a:extLst xmlns:a="http://schemas.openxmlformats.org/drawingml/2006/main">
            <a:ext uri="{FF2B5EF4-FFF2-40B4-BE49-F238E27FC236}">
              <a16:creationId xmlns:a16="http://schemas.microsoft.com/office/drawing/2014/main" id="{068A97D0-5C71-4062-AE7E-0E63AFDDEC0B}"/>
            </a:ext>
          </a:extLst>
        </cdr:cNvPr>
        <cdr:cNvSpPr txBox="1"/>
      </cdr:nvSpPr>
      <cdr:spPr>
        <a:xfrm xmlns:a="http://schemas.openxmlformats.org/drawingml/2006/main">
          <a:off x="27950" y="0"/>
          <a:ext cx="9144000" cy="66250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200">
              <a:latin typeface="Arial" panose="020B0604020202020204" pitchFamily="34" charset="0"/>
              <a:cs typeface="Arial" panose="020B0604020202020204" pitchFamily="34" charset="0"/>
            </a:rPr>
            <a:t> </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25</xdr:row>
      <xdr:rowOff>0</xdr:rowOff>
    </xdr:to>
    <xdr:graphicFrame macro="">
      <xdr:nvGraphicFramePr>
        <xdr:cNvPr id="2" name="Chart 1">
          <a:extLst>
            <a:ext uri="{FF2B5EF4-FFF2-40B4-BE49-F238E27FC236}">
              <a16:creationId xmlns:a16="http://schemas.microsoft.com/office/drawing/2014/main" id="{96D5A2A5-7143-4EAA-8CA9-59289DBF33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0.14011</cdr:x>
      <cdr:y>0.85892</cdr:y>
    </cdr:from>
    <cdr:to>
      <cdr:x>0.32286</cdr:x>
      <cdr:y>0.96596</cdr:y>
    </cdr:to>
    <cdr:sp macro="" textlink="">
      <cdr:nvSpPr>
        <cdr:cNvPr id="2" name="TextBox 1">
          <a:extLst xmlns:a="http://schemas.openxmlformats.org/drawingml/2006/main">
            <a:ext uri="{FF2B5EF4-FFF2-40B4-BE49-F238E27FC236}">
              <a16:creationId xmlns:a16="http://schemas.microsoft.com/office/drawing/2014/main" id="{3153BC18-EB86-40CE-925A-B522C5E182E4}"/>
            </a:ext>
          </a:extLst>
        </cdr:cNvPr>
        <cdr:cNvSpPr txBox="1"/>
      </cdr:nvSpPr>
      <cdr:spPr>
        <a:xfrm xmlns:a="http://schemas.openxmlformats.org/drawingml/2006/main">
          <a:off x="1537368" y="5497764"/>
          <a:ext cx="2005263" cy="6851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0.33961</cdr:x>
      <cdr:y>0.84586</cdr:y>
    </cdr:from>
    <cdr:to>
      <cdr:x>0.59546</cdr:x>
      <cdr:y>0.96596</cdr:y>
    </cdr:to>
    <cdr:sp macro="" textlink="">
      <cdr:nvSpPr>
        <cdr:cNvPr id="4" name="TextBox 3">
          <a:extLst xmlns:a="http://schemas.openxmlformats.org/drawingml/2006/main">
            <a:ext uri="{FF2B5EF4-FFF2-40B4-BE49-F238E27FC236}">
              <a16:creationId xmlns:a16="http://schemas.microsoft.com/office/drawing/2014/main" id="{EA63ABC7-A193-4E08-98F5-68BF834984F9}"/>
            </a:ext>
          </a:extLst>
        </cdr:cNvPr>
        <cdr:cNvSpPr txBox="1"/>
      </cdr:nvSpPr>
      <cdr:spPr>
        <a:xfrm xmlns:a="http://schemas.openxmlformats.org/drawingml/2006/main">
          <a:off x="3726447" y="5414212"/>
          <a:ext cx="2807369" cy="7686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25</xdr:row>
      <xdr:rowOff>0</xdr:rowOff>
    </xdr:to>
    <xdr:graphicFrame macro="">
      <xdr:nvGraphicFramePr>
        <xdr:cNvPr id="3" name="Chart 2">
          <a:extLst>
            <a:ext uri="{FF2B5EF4-FFF2-40B4-BE49-F238E27FC236}">
              <a16:creationId xmlns:a16="http://schemas.microsoft.com/office/drawing/2014/main" id="{B4BDF1B2-598A-4595-9F7E-B10FE8D8D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18</xdr:col>
      <xdr:colOff>0</xdr:colOff>
      <xdr:row>25</xdr:row>
      <xdr:rowOff>0</xdr:rowOff>
    </xdr:to>
    <xdr:graphicFrame macro="">
      <xdr:nvGraphicFramePr>
        <xdr:cNvPr id="5" name="Chart 4">
          <a:extLst>
            <a:ext uri="{FF2B5EF4-FFF2-40B4-BE49-F238E27FC236}">
              <a16:creationId xmlns:a16="http://schemas.microsoft.com/office/drawing/2014/main" id="{EEC2AD59-EA7D-4A63-8051-4BCBCE7DC3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0</xdr:rowOff>
    </xdr:from>
    <xdr:to>
      <xdr:col>18</xdr:col>
      <xdr:colOff>0</xdr:colOff>
      <xdr:row>25</xdr:row>
      <xdr:rowOff>0</xdr:rowOff>
    </xdr:to>
    <xdr:graphicFrame macro="">
      <xdr:nvGraphicFramePr>
        <xdr:cNvPr id="6" name="Chart 5">
          <a:extLst>
            <a:ext uri="{FF2B5EF4-FFF2-40B4-BE49-F238E27FC236}">
              <a16:creationId xmlns:a16="http://schemas.microsoft.com/office/drawing/2014/main" id="{F976163B-71D0-4A42-B542-E1573C33F4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5F4EC128-FEEA-46B6-84BA-44B8B930AC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253433</xdr:colOff>
      <xdr:row>5</xdr:row>
      <xdr:rowOff>226220</xdr:rowOff>
    </xdr:from>
    <xdr:to>
      <xdr:col>15</xdr:col>
      <xdr:colOff>81644</xdr:colOff>
      <xdr:row>11</xdr:row>
      <xdr:rowOff>102054</xdr:rowOff>
    </xdr:to>
    <xdr:cxnSp macro="">
      <xdr:nvCxnSpPr>
        <xdr:cNvPr id="5" name="Straight Connector 4">
          <a:extLst>
            <a:ext uri="{FF2B5EF4-FFF2-40B4-BE49-F238E27FC236}">
              <a16:creationId xmlns:a16="http://schemas.microsoft.com/office/drawing/2014/main" id="{FCE1B6AB-D529-4F24-9958-D6024056178F}"/>
            </a:ext>
          </a:extLst>
        </xdr:cNvPr>
        <xdr:cNvCxnSpPr/>
      </xdr:nvCxnSpPr>
      <xdr:spPr>
        <a:xfrm>
          <a:off x="7601290" y="1491684"/>
          <a:ext cx="1665175" cy="1263763"/>
        </a:xfrm>
        <a:prstGeom prst="line">
          <a:avLst/>
        </a:prstGeom>
        <a:ln w="762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27214</xdr:colOff>
      <xdr:row>1</xdr:row>
      <xdr:rowOff>193902</xdr:rowOff>
    </xdr:from>
    <xdr:to>
      <xdr:col>15</xdr:col>
      <xdr:colOff>122466</xdr:colOff>
      <xdr:row>4</xdr:row>
      <xdr:rowOff>110560</xdr:rowOff>
    </xdr:to>
    <xdr:sp macro="" textlink="">
      <xdr:nvSpPr>
        <xdr:cNvPr id="6" name="TextBox 5">
          <a:extLst>
            <a:ext uri="{FF2B5EF4-FFF2-40B4-BE49-F238E27FC236}">
              <a16:creationId xmlns:a16="http://schemas.microsoft.com/office/drawing/2014/main" id="{384279A2-F33C-400B-A54D-B965592ABAA5}"/>
            </a:ext>
          </a:extLst>
        </xdr:cNvPr>
        <xdr:cNvSpPr txBox="1"/>
      </xdr:nvSpPr>
      <xdr:spPr>
        <a:xfrm>
          <a:off x="7987393" y="534081"/>
          <a:ext cx="1319894" cy="610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300">
              <a:solidFill>
                <a:sysClr val="windowText" lastClr="000000"/>
              </a:solidFill>
              <a:latin typeface="Arial" panose="020B0604020202020204" pitchFamily="34" charset="0"/>
              <a:cs typeface="Arial" panose="020B0604020202020204" pitchFamily="34" charset="0"/>
            </a:rPr>
            <a:t>160</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0.95926</cdr:x>
      <cdr:y>0.08469</cdr:y>
    </cdr:to>
    <cdr:sp macro="" textlink="">
      <cdr:nvSpPr>
        <cdr:cNvPr id="2" name="TextBox 1">
          <a:extLst xmlns:a="http://schemas.openxmlformats.org/drawingml/2006/main">
            <a:ext uri="{FF2B5EF4-FFF2-40B4-BE49-F238E27FC236}">
              <a16:creationId xmlns:a16="http://schemas.microsoft.com/office/drawing/2014/main" id="{635FBE54-2866-4982-9F4E-F3D3EE42E107}"/>
            </a:ext>
          </a:extLst>
        </cdr:cNvPr>
        <cdr:cNvSpPr txBox="1"/>
      </cdr:nvSpPr>
      <cdr:spPr>
        <a:xfrm xmlns:a="http://schemas.openxmlformats.org/drawingml/2006/main">
          <a:off x="0" y="0"/>
          <a:ext cx="8810610" cy="5808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Percent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AE1992D6-BC30-414C-98B9-856043524A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cdr:y>
    </cdr:from>
    <cdr:to>
      <cdr:x>0.95926</cdr:x>
      <cdr:y>0.08469</cdr:y>
    </cdr:to>
    <cdr:sp macro="" textlink="">
      <cdr:nvSpPr>
        <cdr:cNvPr id="2" name="TextBox 1">
          <a:extLst xmlns:a="http://schemas.openxmlformats.org/drawingml/2006/main">
            <a:ext uri="{FF2B5EF4-FFF2-40B4-BE49-F238E27FC236}">
              <a16:creationId xmlns:a16="http://schemas.microsoft.com/office/drawing/2014/main" id="{635FBE54-2866-4982-9F4E-F3D3EE42E107}"/>
            </a:ext>
          </a:extLst>
        </cdr:cNvPr>
        <cdr:cNvSpPr txBox="1"/>
      </cdr:nvSpPr>
      <cdr:spPr>
        <a:xfrm xmlns:a="http://schemas.openxmlformats.org/drawingml/2006/main">
          <a:off x="0" y="0"/>
          <a:ext cx="8810610" cy="5808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Percent </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0.11433</cdr:x>
      <cdr:y>0.14073</cdr:y>
    </cdr:to>
    <cdr:sp macro="" textlink="">
      <cdr:nvSpPr>
        <cdr:cNvPr id="2" name="TextBox 1">
          <a:extLst xmlns:a="http://schemas.openxmlformats.org/drawingml/2006/main">
            <a:ext uri="{FF2B5EF4-FFF2-40B4-BE49-F238E27FC236}">
              <a16:creationId xmlns:a16="http://schemas.microsoft.com/office/drawing/2014/main" id="{71E25D1C-3049-409A-B53E-26E561BD94A0}"/>
            </a:ext>
          </a:extLst>
        </cdr:cNvPr>
        <cdr:cNvSpPr txBox="1"/>
      </cdr:nvSpPr>
      <cdr:spPr>
        <a:xfrm xmlns:a="http://schemas.openxmlformats.org/drawingml/2006/main">
          <a:off x="0" y="0"/>
          <a:ext cx="1052672" cy="9651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3" name="Chart 2">
          <a:extLst>
            <a:ext uri="{FF2B5EF4-FFF2-40B4-BE49-F238E27FC236}">
              <a16:creationId xmlns:a16="http://schemas.microsoft.com/office/drawing/2014/main" id="{A1C20260-A36A-45EE-A9FE-E85F5B8588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cdr:y>
    </cdr:from>
    <cdr:to>
      <cdr:x>0.95926</cdr:x>
      <cdr:y>0.08469</cdr:y>
    </cdr:to>
    <cdr:sp macro="" textlink="">
      <cdr:nvSpPr>
        <cdr:cNvPr id="2" name="TextBox 1">
          <a:extLst xmlns:a="http://schemas.openxmlformats.org/drawingml/2006/main">
            <a:ext uri="{FF2B5EF4-FFF2-40B4-BE49-F238E27FC236}">
              <a16:creationId xmlns:a16="http://schemas.microsoft.com/office/drawing/2014/main" id="{FD369BDF-5618-4F84-9A3E-885652891C35}"/>
            </a:ext>
          </a:extLst>
        </cdr:cNvPr>
        <cdr:cNvSpPr txBox="1"/>
      </cdr:nvSpPr>
      <cdr:spPr>
        <a:xfrm xmlns:a="http://schemas.openxmlformats.org/drawingml/2006/main">
          <a:off x="0" y="0"/>
          <a:ext cx="8771473" cy="5808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435F17CA-0BD6-48F8-91DF-7BA75D1C4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cdr:y>
    </cdr:from>
    <cdr:to>
      <cdr:x>0.95926</cdr:x>
      <cdr:y>0.08469</cdr:y>
    </cdr:to>
    <cdr:sp macro="" textlink="">
      <cdr:nvSpPr>
        <cdr:cNvPr id="2" name="TextBox 1">
          <a:extLst xmlns:a="http://schemas.openxmlformats.org/drawingml/2006/main">
            <a:ext uri="{FF2B5EF4-FFF2-40B4-BE49-F238E27FC236}">
              <a16:creationId xmlns:a16="http://schemas.microsoft.com/office/drawing/2014/main" id="{FD369BDF-5618-4F84-9A3E-885652891C35}"/>
            </a:ext>
          </a:extLst>
        </cdr:cNvPr>
        <cdr:cNvSpPr txBox="1"/>
      </cdr:nvSpPr>
      <cdr:spPr>
        <a:xfrm xmlns:a="http://schemas.openxmlformats.org/drawingml/2006/main">
          <a:off x="0" y="0"/>
          <a:ext cx="8771473" cy="5808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Percent of GDP</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2A2B1CEB-5B0B-4FF5-A737-E532988D3C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cdr:y>
    </cdr:from>
    <cdr:to>
      <cdr:x>0.96354</cdr:x>
      <cdr:y>0.08469</cdr:y>
    </cdr:to>
    <cdr:sp macro="" textlink="">
      <cdr:nvSpPr>
        <cdr:cNvPr id="2" name="TextBox 1">
          <a:extLst xmlns:a="http://schemas.openxmlformats.org/drawingml/2006/main">
            <a:ext uri="{FF2B5EF4-FFF2-40B4-BE49-F238E27FC236}">
              <a16:creationId xmlns:a16="http://schemas.microsoft.com/office/drawing/2014/main" id="{154FD806-C69C-4FDB-99D6-684BE513F0DF}"/>
            </a:ext>
          </a:extLst>
        </cdr:cNvPr>
        <cdr:cNvSpPr txBox="1"/>
      </cdr:nvSpPr>
      <cdr:spPr>
        <a:xfrm xmlns:a="http://schemas.openxmlformats.org/drawingml/2006/main">
          <a:off x="0" y="0"/>
          <a:ext cx="8754950" cy="598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46A5AD49-B4CC-4C1A-97B3-F32D4F9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0.00463</cdr:x>
      <cdr:y>0.00794</cdr:y>
    </cdr:from>
    <cdr:to>
      <cdr:x>0.80758</cdr:x>
      <cdr:y>0.09868</cdr:y>
    </cdr:to>
    <cdr:sp macro="" textlink="">
      <cdr:nvSpPr>
        <cdr:cNvPr id="2" name="TextBox 1">
          <a:extLst xmlns:a="http://schemas.openxmlformats.org/drawingml/2006/main">
            <a:ext uri="{FF2B5EF4-FFF2-40B4-BE49-F238E27FC236}">
              <a16:creationId xmlns:a16="http://schemas.microsoft.com/office/drawing/2014/main" id="{233F28B7-B19E-427B-9521-3470198035DD}"/>
            </a:ext>
          </a:extLst>
        </cdr:cNvPr>
        <cdr:cNvSpPr txBox="1"/>
      </cdr:nvSpPr>
      <cdr:spPr>
        <a:xfrm xmlns:a="http://schemas.openxmlformats.org/drawingml/2006/main">
          <a:off x="50800" y="50800"/>
          <a:ext cx="8810610" cy="5808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C3E113B2-DF5D-4984-A910-02F49CDAA4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cdr:x>
      <cdr:y>0</cdr:y>
    </cdr:from>
    <cdr:to>
      <cdr:x>0.47187</cdr:x>
      <cdr:y>0.07917</cdr:y>
    </cdr:to>
    <cdr:sp macro="" textlink="">
      <cdr:nvSpPr>
        <cdr:cNvPr id="2" name="TextBox 1">
          <a:extLst xmlns:a="http://schemas.openxmlformats.org/drawingml/2006/main">
            <a:ext uri="{FF2B5EF4-FFF2-40B4-BE49-F238E27FC236}">
              <a16:creationId xmlns:a16="http://schemas.microsoft.com/office/drawing/2014/main" id="{A16732B2-7872-422E-9723-775C70B6C768}"/>
            </a:ext>
          </a:extLst>
        </cdr:cNvPr>
        <cdr:cNvSpPr txBox="1"/>
      </cdr:nvSpPr>
      <cdr:spPr>
        <a:xfrm xmlns:a="http://schemas.openxmlformats.org/drawingml/2006/main">
          <a:off x="0" y="0"/>
          <a:ext cx="4314824" cy="5429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D32D49AA-65A9-4706-AF49-8AE8A3BE5D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AC2E642C-A547-4DA9-9BFC-A75A2E2667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cdr:y>
    </cdr:from>
    <cdr:to>
      <cdr:x>0.96354</cdr:x>
      <cdr:y>0.08469</cdr:y>
    </cdr:to>
    <cdr:sp macro="" textlink="">
      <cdr:nvSpPr>
        <cdr:cNvPr id="3" name="TextBox 1"/>
        <cdr:cNvSpPr txBox="1"/>
      </cdr:nvSpPr>
      <cdr:spPr>
        <a:xfrm xmlns:a="http://schemas.openxmlformats.org/drawingml/2006/main">
          <a:off x="0" y="0"/>
          <a:ext cx="8849942" cy="5808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3" name="Chart 2">
          <a:extLst>
            <a:ext uri="{FF2B5EF4-FFF2-40B4-BE49-F238E27FC236}">
              <a16:creationId xmlns:a16="http://schemas.microsoft.com/office/drawing/2014/main" id="{0BFA4F2F-4304-451F-8951-A8BE6583BC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cdr:x>
      <cdr:y>0</cdr:y>
    </cdr:from>
    <cdr:to>
      <cdr:x>0.96354</cdr:x>
      <cdr:y>0.08469</cdr:y>
    </cdr:to>
    <cdr:sp macro="" textlink="">
      <cdr:nvSpPr>
        <cdr:cNvPr id="2" name="TextBox 1">
          <a:extLst xmlns:a="http://schemas.openxmlformats.org/drawingml/2006/main">
            <a:ext uri="{FF2B5EF4-FFF2-40B4-BE49-F238E27FC236}">
              <a16:creationId xmlns:a16="http://schemas.microsoft.com/office/drawing/2014/main" id="{83B2A0A7-9B0C-426F-8BAA-CCE9C8C372D5}"/>
            </a:ext>
          </a:extLst>
        </cdr:cNvPr>
        <cdr:cNvSpPr txBox="1"/>
      </cdr:nvSpPr>
      <cdr:spPr>
        <a:xfrm xmlns:a="http://schemas.openxmlformats.org/drawingml/2006/main">
          <a:off x="0" y="0"/>
          <a:ext cx="8810610" cy="5808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3B3A0E0E-0537-43F0-BDA2-B855A81AA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cdr:x>
      <cdr:y>0</cdr:y>
    </cdr:from>
    <cdr:to>
      <cdr:x>0.96354</cdr:x>
      <cdr:y>0.08469</cdr:y>
    </cdr:to>
    <cdr:sp macro="" textlink="">
      <cdr:nvSpPr>
        <cdr:cNvPr id="3" name="TextBox 1"/>
        <cdr:cNvSpPr txBox="1"/>
      </cdr:nvSpPr>
      <cdr:spPr>
        <a:xfrm xmlns:a="http://schemas.openxmlformats.org/drawingml/2006/main">
          <a:off x="0" y="0"/>
          <a:ext cx="8849942" cy="5808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3" name="Chart 2">
          <a:extLst>
            <a:ext uri="{FF2B5EF4-FFF2-40B4-BE49-F238E27FC236}">
              <a16:creationId xmlns:a16="http://schemas.microsoft.com/office/drawing/2014/main" id="{8E01817D-32F2-436A-9F6A-FC03371C41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18</xdr:col>
      <xdr:colOff>0</xdr:colOff>
      <xdr:row>29</xdr:row>
      <xdr:rowOff>0</xdr:rowOff>
    </xdr:to>
    <xdr:graphicFrame macro="">
      <xdr:nvGraphicFramePr>
        <xdr:cNvPr id="8" name="Chart 7">
          <a:extLst>
            <a:ext uri="{FF2B5EF4-FFF2-40B4-BE49-F238E27FC236}">
              <a16:creationId xmlns:a16="http://schemas.microsoft.com/office/drawing/2014/main" id="{02A5C4E4-A914-4D44-8360-721BC28253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0</xdr:rowOff>
    </xdr:from>
    <xdr:to>
      <xdr:col>17</xdr:col>
      <xdr:colOff>563336</xdr:colOff>
      <xdr:row>28</xdr:row>
      <xdr:rowOff>155122</xdr:rowOff>
    </xdr:to>
    <xdr:graphicFrame macro="">
      <xdr:nvGraphicFramePr>
        <xdr:cNvPr id="9" name="Chart 8">
          <a:extLst>
            <a:ext uri="{FF2B5EF4-FFF2-40B4-BE49-F238E27FC236}">
              <a16:creationId xmlns:a16="http://schemas.microsoft.com/office/drawing/2014/main" id="{93F9EA53-A9F0-40CB-AB1A-4165E76C0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0.60803</cdr:x>
      <cdr:y>0.1875</cdr:y>
    </cdr:from>
    <cdr:to>
      <cdr:x>0.77949</cdr:x>
      <cdr:y>0.76389</cdr:y>
    </cdr:to>
    <cdr:sp macro="" textlink="">
      <cdr:nvSpPr>
        <cdr:cNvPr id="2" name="Rectangle 1">
          <a:extLst xmlns:a="http://schemas.openxmlformats.org/drawingml/2006/main">
            <a:ext uri="{FF2B5EF4-FFF2-40B4-BE49-F238E27FC236}">
              <a16:creationId xmlns:a16="http://schemas.microsoft.com/office/drawing/2014/main" id="{ACDF8DBB-0E45-4E23-847F-13596E6833BF}"/>
            </a:ext>
          </a:extLst>
        </cdr:cNvPr>
        <cdr:cNvSpPr/>
      </cdr:nvSpPr>
      <cdr:spPr>
        <a:xfrm xmlns:a="http://schemas.openxmlformats.org/drawingml/2006/main">
          <a:off x="5646737" y="1285875"/>
          <a:ext cx="1592263" cy="3952875"/>
        </a:xfrm>
        <a:prstGeom xmlns:a="http://schemas.openxmlformats.org/drawingml/2006/main" prst="rect">
          <a:avLst/>
        </a:prstGeom>
        <a:solidFill xmlns:a="http://schemas.openxmlformats.org/drawingml/2006/main">
          <a:schemeClr val="bg1">
            <a:lumMod val="85000"/>
            <a:alpha val="25098"/>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5" name="Chart 4">
          <a:extLst>
            <a:ext uri="{FF2B5EF4-FFF2-40B4-BE49-F238E27FC236}">
              <a16:creationId xmlns:a16="http://schemas.microsoft.com/office/drawing/2014/main" id="{355813BF-79EC-4D1D-BD20-754C6AA490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6" name="Chart 5">
          <a:extLst>
            <a:ext uri="{FF2B5EF4-FFF2-40B4-BE49-F238E27FC236}">
              <a16:creationId xmlns:a16="http://schemas.microsoft.com/office/drawing/2014/main" id="{C00F7E2B-ED32-4098-91A4-11F648D7DD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0.11512</cdr:x>
      <cdr:y>0.14073</cdr:y>
    </cdr:to>
    <cdr:sp macro="" textlink="">
      <cdr:nvSpPr>
        <cdr:cNvPr id="2" name="TextBox 1">
          <a:extLst xmlns:a="http://schemas.openxmlformats.org/drawingml/2006/main">
            <a:ext uri="{FF2B5EF4-FFF2-40B4-BE49-F238E27FC236}">
              <a16:creationId xmlns:a16="http://schemas.microsoft.com/office/drawing/2014/main" id="{206BBA74-3066-4080-9F93-442F68E4B48A}"/>
            </a:ext>
          </a:extLst>
        </cdr:cNvPr>
        <cdr:cNvSpPr txBox="1"/>
      </cdr:nvSpPr>
      <cdr:spPr>
        <a:xfrm xmlns:a="http://schemas.openxmlformats.org/drawingml/2006/main">
          <a:off x="0" y="0"/>
          <a:ext cx="1052693" cy="9651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a:t>
          </a: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7" name="Chart 6">
          <a:extLst>
            <a:ext uri="{FF2B5EF4-FFF2-40B4-BE49-F238E27FC236}">
              <a16:creationId xmlns:a16="http://schemas.microsoft.com/office/drawing/2014/main" id="{375C7568-9F64-4F0C-9EB1-2A11193189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538FCAB9-B4FE-41B1-AD66-048950BC8F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F5116F10-084E-406A-8100-43FED2C783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0.96354</cdr:x>
      <cdr:y>0.08469</cdr:y>
    </cdr:to>
    <cdr:sp macro="" textlink="">
      <cdr:nvSpPr>
        <cdr:cNvPr id="2" name="TextBox 1">
          <a:extLst xmlns:a="http://schemas.openxmlformats.org/drawingml/2006/main">
            <a:ext uri="{FF2B5EF4-FFF2-40B4-BE49-F238E27FC236}">
              <a16:creationId xmlns:a16="http://schemas.microsoft.com/office/drawing/2014/main" id="{E8979CD9-D192-4053-81FE-C61A11D72257}"/>
            </a:ext>
          </a:extLst>
        </cdr:cNvPr>
        <cdr:cNvSpPr txBox="1"/>
      </cdr:nvSpPr>
      <cdr:spPr>
        <a:xfrm xmlns:a="http://schemas.openxmlformats.org/drawingml/2006/main">
          <a:off x="0" y="0"/>
          <a:ext cx="8810610" cy="580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countries</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0.3802</cdr:x>
      <cdr:y>0.91072</cdr:y>
    </cdr:from>
    <cdr:to>
      <cdr:x>0.70486</cdr:x>
      <cdr:y>0.9881</cdr:y>
    </cdr:to>
    <cdr:sp macro="" textlink="">
      <cdr:nvSpPr>
        <cdr:cNvPr id="3" name="TextBox 2">
          <a:extLst xmlns:a="http://schemas.openxmlformats.org/drawingml/2006/main">
            <a:ext uri="{FF2B5EF4-FFF2-40B4-BE49-F238E27FC236}">
              <a16:creationId xmlns:a16="http://schemas.microsoft.com/office/drawing/2014/main" id="{58796DD2-9857-4532-BC7D-1EC4C4AEF4D3}"/>
            </a:ext>
          </a:extLst>
        </cdr:cNvPr>
        <cdr:cNvSpPr txBox="1"/>
      </cdr:nvSpPr>
      <cdr:spPr>
        <a:xfrm xmlns:a="http://schemas.openxmlformats.org/drawingml/2006/main">
          <a:off x="4171901" y="5829306"/>
          <a:ext cx="3562429" cy="4952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Inflation,</a:t>
          </a:r>
          <a:r>
            <a:rPr lang="en-US" sz="3300" baseline="0">
              <a:solidFill>
                <a:sysClr val="windowText" lastClr="000000"/>
              </a:solidFill>
              <a:latin typeface="Arial" panose="020B0604020202020204" pitchFamily="34" charset="0"/>
              <a:cs typeface="Arial" panose="020B0604020202020204" pitchFamily="34" charset="0"/>
            </a:rPr>
            <a:t> percent</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5" name="Chart 4">
          <a:extLst>
            <a:ext uri="{FF2B5EF4-FFF2-40B4-BE49-F238E27FC236}">
              <a16:creationId xmlns:a16="http://schemas.microsoft.com/office/drawing/2014/main" id="{EDE67975-E22C-49F4-A984-DC35965942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cdr:y>
    </cdr:from>
    <cdr:to>
      <cdr:x>0.96354</cdr:x>
      <cdr:y>0.08469</cdr:y>
    </cdr:to>
    <cdr:sp macro="" textlink="">
      <cdr:nvSpPr>
        <cdr:cNvPr id="3" name="TextBox 1"/>
        <cdr:cNvSpPr txBox="1"/>
      </cdr:nvSpPr>
      <cdr:spPr>
        <a:xfrm xmlns:a="http://schemas.openxmlformats.org/drawingml/2006/main">
          <a:off x="0" y="0"/>
          <a:ext cx="8849942" cy="5808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effectLst/>
              <a:latin typeface="Arial" panose="020B0604020202020204" pitchFamily="34" charset="0"/>
              <a:ea typeface="+mn-ea"/>
              <a:cs typeface="Arial" panose="020B0604020202020204" pitchFamily="34" charset="0"/>
            </a:rPr>
            <a:t>Percent</a:t>
          </a:r>
          <a:r>
            <a:rPr lang="en-US" sz="3300" baseline="0">
              <a:effectLst/>
              <a:latin typeface="Arial" panose="020B0604020202020204" pitchFamily="34" charset="0"/>
              <a:ea typeface="+mn-ea"/>
              <a:cs typeface="Arial" panose="020B0604020202020204" pitchFamily="34" charset="0"/>
            </a:rPr>
            <a:t> of countries</a:t>
          </a:r>
          <a:endParaRPr lang="en-US" sz="33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0.35706</cdr:x>
      <cdr:y>0.92262</cdr:y>
    </cdr:from>
    <cdr:to>
      <cdr:x>0.68924</cdr:x>
      <cdr:y>1</cdr:y>
    </cdr:to>
    <cdr:sp macro="" textlink="">
      <cdr:nvSpPr>
        <cdr:cNvPr id="4" name="TextBox 1">
          <a:extLst xmlns:a="http://schemas.openxmlformats.org/drawingml/2006/main">
            <a:ext uri="{FF2B5EF4-FFF2-40B4-BE49-F238E27FC236}">
              <a16:creationId xmlns:a16="http://schemas.microsoft.com/office/drawing/2014/main" id="{21629F1F-A7CF-4723-A4F1-87C52E14826E}"/>
            </a:ext>
          </a:extLst>
        </cdr:cNvPr>
        <cdr:cNvSpPr txBox="1"/>
      </cdr:nvSpPr>
      <cdr:spPr>
        <a:xfrm xmlns:a="http://schemas.openxmlformats.org/drawingml/2006/main">
          <a:off x="3917948" y="5905500"/>
          <a:ext cx="3644902" cy="4953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Inflation, percent</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A51A454A-BAFA-48B5-914E-06EE13AC25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0.02025</cdr:x>
      <cdr:y>0.03671</cdr:y>
    </cdr:from>
    <cdr:to>
      <cdr:x>0.10272</cdr:x>
      <cdr:y>0.12103</cdr:y>
    </cdr:to>
    <cdr:sp macro="" textlink="">
      <cdr:nvSpPr>
        <cdr:cNvPr id="2" name="TextBox 1">
          <a:extLst xmlns:a="http://schemas.openxmlformats.org/drawingml/2006/main">
            <a:ext uri="{FF2B5EF4-FFF2-40B4-BE49-F238E27FC236}">
              <a16:creationId xmlns:a16="http://schemas.microsoft.com/office/drawing/2014/main" id="{FF319BA1-716D-452D-B56C-DC2845D4EC03}"/>
            </a:ext>
          </a:extLst>
        </cdr:cNvPr>
        <cdr:cNvSpPr txBox="1"/>
      </cdr:nvSpPr>
      <cdr:spPr>
        <a:xfrm xmlns:a="http://schemas.openxmlformats.org/drawingml/2006/main">
          <a:off x="222250" y="234950"/>
          <a:ext cx="904875" cy="539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0.00434</cdr:x>
      <cdr:y>0.00942</cdr:y>
    </cdr:from>
    <cdr:to>
      <cdr:x>0.41377</cdr:x>
      <cdr:y>0.09871</cdr:y>
    </cdr:to>
    <cdr:sp macro="" textlink="">
      <cdr:nvSpPr>
        <cdr:cNvPr id="3" name="TextBox 2">
          <a:extLst xmlns:a="http://schemas.openxmlformats.org/drawingml/2006/main">
            <a:ext uri="{FF2B5EF4-FFF2-40B4-BE49-F238E27FC236}">
              <a16:creationId xmlns:a16="http://schemas.microsoft.com/office/drawing/2014/main" id="{74573C40-A031-48DB-9E14-E98D3E399FE9}"/>
            </a:ext>
          </a:extLst>
        </cdr:cNvPr>
        <cdr:cNvSpPr txBox="1"/>
      </cdr:nvSpPr>
      <cdr:spPr>
        <a:xfrm xmlns:a="http://schemas.openxmlformats.org/drawingml/2006/main">
          <a:off x="47623" y="60326"/>
          <a:ext cx="4492627"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effectLst/>
              <a:latin typeface="Arial" panose="020B0604020202020204" pitchFamily="34" charset="0"/>
              <a:ea typeface="+mn-ea"/>
              <a:cs typeface="Arial" panose="020B0604020202020204" pitchFamily="34" charset="0"/>
            </a:rPr>
            <a:t>Percent of countries</a:t>
          </a:r>
          <a:endParaRPr lang="en-US" sz="3300">
            <a:latin typeface="Arial" panose="020B0604020202020204" pitchFamily="34" charset="0"/>
            <a:cs typeface="Arial" panose="020B0604020202020204"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3" name="Chart 2">
          <a:extLst>
            <a:ext uri="{FF2B5EF4-FFF2-40B4-BE49-F238E27FC236}">
              <a16:creationId xmlns:a16="http://schemas.microsoft.com/office/drawing/2014/main" id="{655B935F-CCBE-4449-A2AA-AD4FE5BC2B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0.00463</cdr:x>
      <cdr:y>0.00794</cdr:y>
    </cdr:from>
    <cdr:to>
      <cdr:x>0.41406</cdr:x>
      <cdr:y>0.09722</cdr:y>
    </cdr:to>
    <cdr:sp macro="" textlink="">
      <cdr:nvSpPr>
        <cdr:cNvPr id="2" name="TextBox 1">
          <a:extLst xmlns:a="http://schemas.openxmlformats.org/drawingml/2006/main">
            <a:ext uri="{FF2B5EF4-FFF2-40B4-BE49-F238E27FC236}">
              <a16:creationId xmlns:a16="http://schemas.microsoft.com/office/drawing/2014/main" id="{25EE91C4-2CB4-495B-A861-9BAACCC0273C}"/>
            </a:ext>
          </a:extLst>
        </cdr:cNvPr>
        <cdr:cNvSpPr txBox="1"/>
      </cdr:nvSpPr>
      <cdr:spPr>
        <a:xfrm xmlns:a="http://schemas.openxmlformats.org/drawingml/2006/main">
          <a:off x="50800" y="50800"/>
          <a:ext cx="4492627" cy="571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ea typeface="+mn-ea"/>
              <a:cs typeface="Arial" panose="020B0604020202020204" pitchFamily="34" charset="0"/>
            </a:rPr>
            <a:t>Percent of countries</a:t>
          </a:r>
          <a:endParaRPr lang="en-US" sz="3300">
            <a:latin typeface="Arial" panose="020B0604020202020204" pitchFamily="34" charset="0"/>
            <a:cs typeface="Arial" panose="020B0604020202020204" pitchFamily="34" charset="0"/>
          </a:endParaRP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A3D1C6A4-CFC9-478E-B293-1FE466880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48F19B76-5C41-4AF3-ACF7-7006786ABF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cdr:y>
    </cdr:from>
    <cdr:to>
      <cdr:x>0.5</cdr:x>
      <cdr:y>0.07917</cdr:y>
    </cdr:to>
    <cdr:sp macro="" textlink="">
      <cdr:nvSpPr>
        <cdr:cNvPr id="2" name="TextBox 1">
          <a:extLst xmlns:a="http://schemas.openxmlformats.org/drawingml/2006/main">
            <a:ext uri="{FF2B5EF4-FFF2-40B4-BE49-F238E27FC236}">
              <a16:creationId xmlns:a16="http://schemas.microsoft.com/office/drawing/2014/main" id="{F995CB1E-A558-4E03-BC2D-155C0A36AE47}"/>
            </a:ext>
          </a:extLst>
        </cdr:cNvPr>
        <cdr:cNvSpPr txBox="1"/>
      </cdr:nvSpPr>
      <cdr:spPr>
        <a:xfrm xmlns:a="http://schemas.openxmlformats.org/drawingml/2006/main">
          <a:off x="0" y="0"/>
          <a:ext cx="4572000" cy="54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Number</a:t>
          </a:r>
          <a:r>
            <a:rPr lang="en-US" sz="3300" baseline="0">
              <a:solidFill>
                <a:sysClr val="windowText" lastClr="000000"/>
              </a:solidFill>
              <a:latin typeface="Arial" panose="020B0604020202020204" pitchFamily="34" charset="0"/>
              <a:cs typeface="Arial" panose="020B0604020202020204" pitchFamily="34" charset="0"/>
            </a:rPr>
            <a:t> of countries</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4" name="Chart 3">
          <a:extLst>
            <a:ext uri="{FF2B5EF4-FFF2-40B4-BE49-F238E27FC236}">
              <a16:creationId xmlns:a16="http://schemas.microsoft.com/office/drawing/2014/main" id="{D0FC36B0-2FB3-451F-A605-0BC06D133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cdr:y>
    </cdr:from>
    <cdr:to>
      <cdr:x>0.5</cdr:x>
      <cdr:y>0.07917</cdr:y>
    </cdr:to>
    <cdr:sp macro="" textlink="">
      <cdr:nvSpPr>
        <cdr:cNvPr id="2" name="TextBox 1">
          <a:extLst xmlns:a="http://schemas.openxmlformats.org/drawingml/2006/main">
            <a:ext uri="{FF2B5EF4-FFF2-40B4-BE49-F238E27FC236}">
              <a16:creationId xmlns:a16="http://schemas.microsoft.com/office/drawing/2014/main" id="{F995CB1E-A558-4E03-BC2D-155C0A36AE47}"/>
            </a:ext>
          </a:extLst>
        </cdr:cNvPr>
        <cdr:cNvSpPr txBox="1"/>
      </cdr:nvSpPr>
      <cdr:spPr>
        <a:xfrm xmlns:a="http://schemas.openxmlformats.org/drawingml/2006/main">
          <a:off x="0" y="0"/>
          <a:ext cx="4572000" cy="54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Number</a:t>
          </a:r>
          <a:r>
            <a:rPr lang="en-US" sz="3300" baseline="0">
              <a:solidFill>
                <a:sysClr val="windowText" lastClr="000000"/>
              </a:solidFill>
              <a:latin typeface="Arial" panose="020B0604020202020204" pitchFamily="34" charset="0"/>
              <a:cs typeface="Arial" panose="020B0604020202020204" pitchFamily="34" charset="0"/>
            </a:rPr>
            <a:t> of countries</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24F21CF8-55C0-4E79-803A-8F8058B1F2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cdr:y>
    </cdr:from>
    <cdr:to>
      <cdr:x>0.14975</cdr:x>
      <cdr:y>0.09046</cdr:y>
    </cdr:to>
    <cdr:sp macro="" textlink="">
      <cdr:nvSpPr>
        <cdr:cNvPr id="2" name="TextBox 1">
          <a:extLst xmlns:a="http://schemas.openxmlformats.org/drawingml/2006/main">
            <a:ext uri="{FF2B5EF4-FFF2-40B4-BE49-F238E27FC236}">
              <a16:creationId xmlns:a16="http://schemas.microsoft.com/office/drawing/2014/main" id="{ABC09D1C-1D2A-4BAD-AA14-3AD576CF3DF7}"/>
            </a:ext>
          </a:extLst>
        </cdr:cNvPr>
        <cdr:cNvSpPr txBox="1"/>
      </cdr:nvSpPr>
      <cdr:spPr>
        <a:xfrm xmlns:a="http://schemas.openxmlformats.org/drawingml/2006/main">
          <a:off x="0" y="0"/>
          <a:ext cx="1643207" cy="579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0.85069</cdr:x>
      <cdr:y>0</cdr:y>
    </cdr:from>
    <cdr:to>
      <cdr:x>1</cdr:x>
      <cdr:y>0.09046</cdr:y>
    </cdr:to>
    <cdr:sp macro="" textlink="">
      <cdr:nvSpPr>
        <cdr:cNvPr id="3" name="TextBox 1">
          <a:extLst xmlns:a="http://schemas.openxmlformats.org/drawingml/2006/main">
            <a:ext uri="{FF2B5EF4-FFF2-40B4-BE49-F238E27FC236}">
              <a16:creationId xmlns:a16="http://schemas.microsoft.com/office/drawing/2014/main" id="{061D1135-15B8-4CBB-B283-F7B3CA960409}"/>
            </a:ext>
          </a:extLst>
        </cdr:cNvPr>
        <cdr:cNvSpPr txBox="1"/>
      </cdr:nvSpPr>
      <cdr:spPr>
        <a:xfrm xmlns:a="http://schemas.openxmlformats.org/drawingml/2006/main">
          <a:off x="9334451" y="0"/>
          <a:ext cx="1638349" cy="579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B68FBE1C-585B-4DB0-BEDF-29DE44896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cdr:y>
    </cdr:from>
    <cdr:to>
      <cdr:x>0.16493</cdr:x>
      <cdr:y>0.09046</cdr:y>
    </cdr:to>
    <cdr:sp macro="" textlink="">
      <cdr:nvSpPr>
        <cdr:cNvPr id="2" name="TextBox 1">
          <a:extLst xmlns:a="http://schemas.openxmlformats.org/drawingml/2006/main">
            <a:ext uri="{FF2B5EF4-FFF2-40B4-BE49-F238E27FC236}">
              <a16:creationId xmlns:a16="http://schemas.microsoft.com/office/drawing/2014/main" id="{ABC09D1C-1D2A-4BAD-AA14-3AD576CF3DF7}"/>
            </a:ext>
          </a:extLst>
        </cdr:cNvPr>
        <cdr:cNvSpPr txBox="1"/>
      </cdr:nvSpPr>
      <cdr:spPr>
        <a:xfrm xmlns:a="http://schemas.openxmlformats.org/drawingml/2006/main">
          <a:off x="0" y="0"/>
          <a:ext cx="1809750" cy="579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0.84896</cdr:x>
      <cdr:y>0</cdr:y>
    </cdr:from>
    <cdr:to>
      <cdr:x>1</cdr:x>
      <cdr:y>0.09046</cdr:y>
    </cdr:to>
    <cdr:sp macro="" textlink="">
      <cdr:nvSpPr>
        <cdr:cNvPr id="3" name="TextBox 1">
          <a:extLst xmlns:a="http://schemas.openxmlformats.org/drawingml/2006/main">
            <a:ext uri="{FF2B5EF4-FFF2-40B4-BE49-F238E27FC236}">
              <a16:creationId xmlns:a16="http://schemas.microsoft.com/office/drawing/2014/main" id="{061D1135-15B8-4CBB-B283-F7B3CA960409}"/>
            </a:ext>
          </a:extLst>
        </cdr:cNvPr>
        <cdr:cNvSpPr txBox="1"/>
      </cdr:nvSpPr>
      <cdr:spPr>
        <a:xfrm xmlns:a="http://schemas.openxmlformats.org/drawingml/2006/main">
          <a:off x="9315468" y="0"/>
          <a:ext cx="1657332" cy="579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3" name="Chart 2">
          <a:extLst>
            <a:ext uri="{FF2B5EF4-FFF2-40B4-BE49-F238E27FC236}">
              <a16:creationId xmlns:a16="http://schemas.microsoft.com/office/drawing/2014/main" id="{D0D914CC-C80D-4C98-8B16-4802AF8C52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cdr:y>
    </cdr:from>
    <cdr:to>
      <cdr:x>0.27813</cdr:x>
      <cdr:y>0.11667</cdr:y>
    </cdr:to>
    <cdr:sp macro="" textlink="">
      <cdr:nvSpPr>
        <cdr:cNvPr id="2" name="TextBox 1">
          <a:extLst xmlns:a="http://schemas.openxmlformats.org/drawingml/2006/main">
            <a:ext uri="{FF2B5EF4-FFF2-40B4-BE49-F238E27FC236}">
              <a16:creationId xmlns:a16="http://schemas.microsoft.com/office/drawing/2014/main" id="{95505AC7-C748-474D-AA53-D11610A404D1}"/>
            </a:ext>
          </a:extLst>
        </cdr:cNvPr>
        <cdr:cNvSpPr txBox="1"/>
      </cdr:nvSpPr>
      <cdr:spPr>
        <a:xfrm xmlns:a="http://schemas.openxmlformats.org/drawingml/2006/main">
          <a:off x="0" y="0"/>
          <a:ext cx="2543175" cy="80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0.83704</cdr:x>
      <cdr:y>0.00213</cdr:y>
    </cdr:from>
    <cdr:to>
      <cdr:x>1</cdr:x>
      <cdr:y>0.0744</cdr:y>
    </cdr:to>
    <cdr:sp macro="" textlink="">
      <cdr:nvSpPr>
        <cdr:cNvPr id="3" name="TextBox 2">
          <a:extLst xmlns:a="http://schemas.openxmlformats.org/drawingml/2006/main">
            <a:ext uri="{FF2B5EF4-FFF2-40B4-BE49-F238E27FC236}">
              <a16:creationId xmlns:a16="http://schemas.microsoft.com/office/drawing/2014/main" id="{7FA2ACBA-C0D6-4B2E-BB19-0666BECF555E}"/>
            </a:ext>
          </a:extLst>
        </cdr:cNvPr>
        <cdr:cNvSpPr txBox="1"/>
      </cdr:nvSpPr>
      <cdr:spPr>
        <a:xfrm xmlns:a="http://schemas.openxmlformats.org/drawingml/2006/main">
          <a:off x="9225643" y="13796"/>
          <a:ext cx="1796143" cy="4680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0</xdr:row>
      <xdr:rowOff>315685</xdr:rowOff>
    </xdr:from>
    <xdr:to>
      <xdr:col>17</xdr:col>
      <xdr:colOff>563336</xdr:colOff>
      <xdr:row>28</xdr:row>
      <xdr:rowOff>130628</xdr:rowOff>
    </xdr:to>
    <xdr:graphicFrame macro="">
      <xdr:nvGraphicFramePr>
        <xdr:cNvPr id="6" name="Chart 5">
          <a:extLst>
            <a:ext uri="{FF2B5EF4-FFF2-40B4-BE49-F238E27FC236}">
              <a16:creationId xmlns:a16="http://schemas.microsoft.com/office/drawing/2014/main" id="{E1724E86-79B4-4FB8-97D5-D2BA9E43BA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0.11461</cdr:x>
      <cdr:y>0.14073</cdr:y>
    </cdr:to>
    <cdr:sp macro="" textlink="">
      <cdr:nvSpPr>
        <cdr:cNvPr id="2" name="TextBox 1">
          <a:extLst xmlns:a="http://schemas.openxmlformats.org/drawingml/2006/main">
            <a:ext uri="{FF2B5EF4-FFF2-40B4-BE49-F238E27FC236}">
              <a16:creationId xmlns:a16="http://schemas.microsoft.com/office/drawing/2014/main" id="{F3CCBB48-E401-46F6-AA82-CAEEA00B786C}"/>
            </a:ext>
          </a:extLst>
        </cdr:cNvPr>
        <cdr:cNvSpPr txBox="1"/>
      </cdr:nvSpPr>
      <cdr:spPr>
        <a:xfrm xmlns:a="http://schemas.openxmlformats.org/drawingml/2006/main">
          <a:off x="0" y="0"/>
          <a:ext cx="1047949" cy="9651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countries</a:t>
          </a:r>
        </a:p>
      </cdr:txBody>
    </cdr:sp>
  </cdr:relSizeAnchor>
</c:userShapes>
</file>

<file path=xl/drawings/drawing60.xml><?xml version="1.0" encoding="utf-8"?>
<c:userShapes xmlns:c="http://schemas.openxmlformats.org/drawingml/2006/chart">
  <cdr:relSizeAnchor xmlns:cdr="http://schemas.openxmlformats.org/drawingml/2006/chartDrawing">
    <cdr:from>
      <cdr:x>0.00463</cdr:x>
      <cdr:y>0.00794</cdr:y>
    </cdr:from>
    <cdr:to>
      <cdr:x>0.17485</cdr:x>
      <cdr:y>0.09311</cdr:y>
    </cdr:to>
    <cdr:sp macro="" textlink="">
      <cdr:nvSpPr>
        <cdr:cNvPr id="2" name="TextBox 1">
          <a:extLst xmlns:a="http://schemas.openxmlformats.org/drawingml/2006/main">
            <a:ext uri="{FF2B5EF4-FFF2-40B4-BE49-F238E27FC236}">
              <a16:creationId xmlns:a16="http://schemas.microsoft.com/office/drawing/2014/main" id="{BE411FC8-8990-4BC8-A5AD-BF0227395691}"/>
            </a:ext>
          </a:extLst>
        </cdr:cNvPr>
        <cdr:cNvSpPr txBox="1"/>
      </cdr:nvSpPr>
      <cdr:spPr>
        <a:xfrm xmlns:a="http://schemas.openxmlformats.org/drawingml/2006/main">
          <a:off x="50800" y="50800"/>
          <a:ext cx="1867807" cy="5451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0.84092</cdr:x>
      <cdr:y>0</cdr:y>
    </cdr:from>
    <cdr:to>
      <cdr:x>0.99082</cdr:x>
      <cdr:y>0.11806</cdr:y>
    </cdr:to>
    <cdr:sp macro="" textlink="">
      <cdr:nvSpPr>
        <cdr:cNvPr id="3" name="TextBox 1">
          <a:extLst xmlns:a="http://schemas.openxmlformats.org/drawingml/2006/main">
            <a:ext uri="{FF2B5EF4-FFF2-40B4-BE49-F238E27FC236}">
              <a16:creationId xmlns:a16="http://schemas.microsoft.com/office/drawing/2014/main" id="{BE411FC8-8990-4BC8-A5AD-BF0227395691}"/>
            </a:ext>
          </a:extLst>
        </cdr:cNvPr>
        <cdr:cNvSpPr txBox="1"/>
      </cdr:nvSpPr>
      <cdr:spPr>
        <a:xfrm xmlns:a="http://schemas.openxmlformats.org/drawingml/2006/main">
          <a:off x="9227203" y="0"/>
          <a:ext cx="1644903" cy="7556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3" name="Chart 2">
          <a:extLst>
            <a:ext uri="{FF2B5EF4-FFF2-40B4-BE49-F238E27FC236}">
              <a16:creationId xmlns:a16="http://schemas.microsoft.com/office/drawing/2014/main" id="{7C3E4425-9D1A-4D54-AD6D-DD1C9E7C74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0.00463</cdr:x>
      <cdr:y>0.00794</cdr:y>
    </cdr:from>
    <cdr:to>
      <cdr:x>0.44858</cdr:x>
      <cdr:y>0.11848</cdr:y>
    </cdr:to>
    <cdr:sp macro="" textlink="">
      <cdr:nvSpPr>
        <cdr:cNvPr id="2" name="TextBox 1">
          <a:extLst xmlns:a="http://schemas.openxmlformats.org/drawingml/2006/main">
            <a:ext uri="{FF2B5EF4-FFF2-40B4-BE49-F238E27FC236}">
              <a16:creationId xmlns:a16="http://schemas.microsoft.com/office/drawing/2014/main" id="{CB8C196F-2DC1-496D-A896-DAC11E41389C}"/>
            </a:ext>
          </a:extLst>
        </cdr:cNvPr>
        <cdr:cNvSpPr txBox="1"/>
      </cdr:nvSpPr>
      <cdr:spPr>
        <a:xfrm xmlns:a="http://schemas.openxmlformats.org/drawingml/2006/main">
          <a:off x="50800" y="50800"/>
          <a:ext cx="4871358" cy="7075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Correlation coefficient</a:t>
          </a: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49BF24A6-D9F2-4812-8EA8-4B29FC51AE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0.0062</cdr:x>
      <cdr:y>0.01701</cdr:y>
    </cdr:from>
    <cdr:to>
      <cdr:x>0.45015</cdr:x>
      <cdr:y>0.12755</cdr:y>
    </cdr:to>
    <cdr:sp macro="" textlink="">
      <cdr:nvSpPr>
        <cdr:cNvPr id="2" name="TextBox 1">
          <a:extLst xmlns:a="http://schemas.openxmlformats.org/drawingml/2006/main">
            <a:ext uri="{FF2B5EF4-FFF2-40B4-BE49-F238E27FC236}">
              <a16:creationId xmlns:a16="http://schemas.microsoft.com/office/drawing/2014/main" id="{F2D62BCA-B0C4-46C7-BECF-542B867390C6}"/>
            </a:ext>
          </a:extLst>
        </cdr:cNvPr>
        <cdr:cNvSpPr txBox="1"/>
      </cdr:nvSpPr>
      <cdr:spPr>
        <a:xfrm xmlns:a="http://schemas.openxmlformats.org/drawingml/2006/main">
          <a:off x="68033" y="108857"/>
          <a:ext cx="4871358" cy="7075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Correlation coefficient</a:t>
          </a: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3" name="Chart 2">
          <a:extLst>
            <a:ext uri="{FF2B5EF4-FFF2-40B4-BE49-F238E27FC236}">
              <a16:creationId xmlns:a16="http://schemas.microsoft.com/office/drawing/2014/main" id="{72A55D6C-99FD-4B58-9CF8-1D7B0621B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cdr:x>
      <cdr:y>0</cdr:y>
    </cdr:from>
    <cdr:to>
      <cdr:x>0.2375</cdr:x>
      <cdr:y>0.10556</cdr:y>
    </cdr:to>
    <cdr:sp macro="" textlink="">
      <cdr:nvSpPr>
        <cdr:cNvPr id="2" name="TextBox 1">
          <a:extLst xmlns:a="http://schemas.openxmlformats.org/drawingml/2006/main">
            <a:ext uri="{FF2B5EF4-FFF2-40B4-BE49-F238E27FC236}">
              <a16:creationId xmlns:a16="http://schemas.microsoft.com/office/drawing/2014/main" id="{B0671851-88E0-4B73-A64D-084133FADDB5}"/>
            </a:ext>
          </a:extLst>
        </cdr:cNvPr>
        <cdr:cNvSpPr txBox="1"/>
      </cdr:nvSpPr>
      <cdr:spPr>
        <a:xfrm xmlns:a="http://schemas.openxmlformats.org/drawingml/2006/main">
          <a:off x="0" y="0"/>
          <a:ext cx="2171700"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52BB8E43-92FC-4642-9DAB-DDCE7C1FA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cdr:y>
    </cdr:from>
    <cdr:to>
      <cdr:x>0.22292</cdr:x>
      <cdr:y>0.08889</cdr:y>
    </cdr:to>
    <cdr:sp macro="" textlink="">
      <cdr:nvSpPr>
        <cdr:cNvPr id="2" name="TextBox 1">
          <a:extLst xmlns:a="http://schemas.openxmlformats.org/drawingml/2006/main">
            <a:ext uri="{FF2B5EF4-FFF2-40B4-BE49-F238E27FC236}">
              <a16:creationId xmlns:a16="http://schemas.microsoft.com/office/drawing/2014/main" id="{AE3BC12A-21A1-49FB-80CB-65D4C55F1BD3}"/>
            </a:ext>
          </a:extLst>
        </cdr:cNvPr>
        <cdr:cNvSpPr txBox="1"/>
      </cdr:nvSpPr>
      <cdr:spPr>
        <a:xfrm xmlns:a="http://schemas.openxmlformats.org/drawingml/2006/main">
          <a:off x="0" y="0"/>
          <a:ext cx="2038350" cy="609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0.84394</cdr:x>
      <cdr:y>0</cdr:y>
    </cdr:from>
    <cdr:to>
      <cdr:x>1</cdr:x>
      <cdr:y>0.08889</cdr:y>
    </cdr:to>
    <cdr:sp macro="" textlink="">
      <cdr:nvSpPr>
        <cdr:cNvPr id="3" name="TextBox 1">
          <a:extLst xmlns:a="http://schemas.openxmlformats.org/drawingml/2006/main">
            <a:ext uri="{FF2B5EF4-FFF2-40B4-BE49-F238E27FC236}">
              <a16:creationId xmlns:a16="http://schemas.microsoft.com/office/drawing/2014/main" id="{F7760283-627C-45E2-8697-3E372265331A}"/>
            </a:ext>
          </a:extLst>
        </cdr:cNvPr>
        <cdr:cNvSpPr txBox="1"/>
      </cdr:nvSpPr>
      <cdr:spPr>
        <a:xfrm xmlns:a="http://schemas.openxmlformats.org/drawingml/2006/main">
          <a:off x="9260416" y="0"/>
          <a:ext cx="1712384" cy="5689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4CD7B4CB-A1CA-4F2A-B519-C98347EBBB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20E3C9D2-B4B4-441D-B8B9-B3BB0D3589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cdr:x>
      <cdr:y>0</cdr:y>
    </cdr:from>
    <cdr:to>
      <cdr:x>0.2375</cdr:x>
      <cdr:y>0.10556</cdr:y>
    </cdr:to>
    <cdr:sp macro="" textlink="">
      <cdr:nvSpPr>
        <cdr:cNvPr id="2" name="TextBox 1">
          <a:extLst xmlns:a="http://schemas.openxmlformats.org/drawingml/2006/main">
            <a:ext uri="{FF2B5EF4-FFF2-40B4-BE49-F238E27FC236}">
              <a16:creationId xmlns:a16="http://schemas.microsoft.com/office/drawing/2014/main" id="{B0671851-88E0-4B73-A64D-084133FADDB5}"/>
            </a:ext>
          </a:extLst>
        </cdr:cNvPr>
        <cdr:cNvSpPr txBox="1"/>
      </cdr:nvSpPr>
      <cdr:spPr>
        <a:xfrm xmlns:a="http://schemas.openxmlformats.org/drawingml/2006/main">
          <a:off x="0" y="0"/>
          <a:ext cx="2171700"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3BEA0666-5130-495E-99ED-2BA1CC0DD6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cdr:y>
    </cdr:from>
    <cdr:to>
      <cdr:x>0.35521</cdr:x>
      <cdr:y>0.07917</cdr:y>
    </cdr:to>
    <cdr:sp macro="" textlink="">
      <cdr:nvSpPr>
        <cdr:cNvPr id="2" name="TextBox 1">
          <a:extLst xmlns:a="http://schemas.openxmlformats.org/drawingml/2006/main">
            <a:ext uri="{FF2B5EF4-FFF2-40B4-BE49-F238E27FC236}">
              <a16:creationId xmlns:a16="http://schemas.microsoft.com/office/drawing/2014/main" id="{A16732B2-7872-422E-9723-775C70B6C768}"/>
            </a:ext>
          </a:extLst>
        </cdr:cNvPr>
        <cdr:cNvSpPr txBox="1"/>
      </cdr:nvSpPr>
      <cdr:spPr>
        <a:xfrm xmlns:a="http://schemas.openxmlformats.org/drawingml/2006/main">
          <a:off x="0" y="0"/>
          <a:ext cx="3248025" cy="54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3" name="Chart 2">
          <a:extLst>
            <a:ext uri="{FF2B5EF4-FFF2-40B4-BE49-F238E27FC236}">
              <a16:creationId xmlns:a16="http://schemas.microsoft.com/office/drawing/2014/main" id="{C5ACF827-C4DD-4098-8AF2-DC81C23258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cdr:y>
    </cdr:from>
    <cdr:to>
      <cdr:x>0.35521</cdr:x>
      <cdr:y>0.07917</cdr:y>
    </cdr:to>
    <cdr:sp macro="" textlink="">
      <cdr:nvSpPr>
        <cdr:cNvPr id="2" name="TextBox 1">
          <a:extLst xmlns:a="http://schemas.openxmlformats.org/drawingml/2006/main">
            <a:ext uri="{FF2B5EF4-FFF2-40B4-BE49-F238E27FC236}">
              <a16:creationId xmlns:a16="http://schemas.microsoft.com/office/drawing/2014/main" id="{A16732B2-7872-422E-9723-775C70B6C768}"/>
            </a:ext>
          </a:extLst>
        </cdr:cNvPr>
        <cdr:cNvSpPr txBox="1"/>
      </cdr:nvSpPr>
      <cdr:spPr>
        <a:xfrm xmlns:a="http://schemas.openxmlformats.org/drawingml/2006/main">
          <a:off x="0" y="0"/>
          <a:ext cx="3248025" cy="54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34</xdr:row>
      <xdr:rowOff>5443</xdr:rowOff>
    </xdr:to>
    <xdr:graphicFrame macro="">
      <xdr:nvGraphicFramePr>
        <xdr:cNvPr id="2" name="Chart 1">
          <a:extLst>
            <a:ext uri="{FF2B5EF4-FFF2-40B4-BE49-F238E27FC236}">
              <a16:creationId xmlns:a16="http://schemas.microsoft.com/office/drawing/2014/main" id="{4E1AD459-D957-4C3B-B9D8-94E18DEC8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cdr:x>
      <cdr:y>0</cdr:y>
    </cdr:from>
    <cdr:to>
      <cdr:x>0.14975</cdr:x>
      <cdr:y>0.09046</cdr:y>
    </cdr:to>
    <cdr:sp macro="" textlink="">
      <cdr:nvSpPr>
        <cdr:cNvPr id="2" name="TextBox 1">
          <a:extLst xmlns:a="http://schemas.openxmlformats.org/drawingml/2006/main">
            <a:ext uri="{FF2B5EF4-FFF2-40B4-BE49-F238E27FC236}">
              <a16:creationId xmlns:a16="http://schemas.microsoft.com/office/drawing/2014/main" id="{ABC09D1C-1D2A-4BAD-AA14-3AD576CF3DF7}"/>
            </a:ext>
          </a:extLst>
        </cdr:cNvPr>
        <cdr:cNvSpPr txBox="1"/>
      </cdr:nvSpPr>
      <cdr:spPr>
        <a:xfrm xmlns:a="http://schemas.openxmlformats.org/drawingml/2006/main">
          <a:off x="0" y="0"/>
          <a:ext cx="1643207" cy="579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0.84573</cdr:x>
      <cdr:y>0</cdr:y>
    </cdr:from>
    <cdr:to>
      <cdr:x>1</cdr:x>
      <cdr:y>0.09046</cdr:y>
    </cdr:to>
    <cdr:sp macro="" textlink="">
      <cdr:nvSpPr>
        <cdr:cNvPr id="3" name="TextBox 1">
          <a:extLst xmlns:a="http://schemas.openxmlformats.org/drawingml/2006/main">
            <a:ext uri="{FF2B5EF4-FFF2-40B4-BE49-F238E27FC236}">
              <a16:creationId xmlns:a16="http://schemas.microsoft.com/office/drawing/2014/main" id="{061D1135-15B8-4CBB-B283-F7B3CA960409}"/>
            </a:ext>
          </a:extLst>
        </cdr:cNvPr>
        <cdr:cNvSpPr txBox="1"/>
      </cdr:nvSpPr>
      <cdr:spPr>
        <a:xfrm xmlns:a="http://schemas.openxmlformats.org/drawingml/2006/main">
          <a:off x="9280026" y="0"/>
          <a:ext cx="1692774" cy="579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7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47414EBA-29B3-48F5-8366-C845AA135D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cdr:x>
      <cdr:y>0</cdr:y>
    </cdr:from>
    <cdr:to>
      <cdr:x>0.19091</cdr:x>
      <cdr:y>0.09524</cdr:y>
    </cdr:to>
    <cdr:sp macro="" textlink="">
      <cdr:nvSpPr>
        <cdr:cNvPr id="3" name="TextBox 2">
          <a:extLst xmlns:a="http://schemas.openxmlformats.org/drawingml/2006/main">
            <a:ext uri="{FF2B5EF4-FFF2-40B4-BE49-F238E27FC236}">
              <a16:creationId xmlns:a16="http://schemas.microsoft.com/office/drawing/2014/main" id="{7E18A49F-2600-4483-9C8D-EB830A07B2CA}"/>
            </a:ext>
          </a:extLst>
        </cdr:cNvPr>
        <cdr:cNvSpPr txBox="1"/>
      </cdr:nvSpPr>
      <cdr:spPr>
        <a:xfrm xmlns:a="http://schemas.openxmlformats.org/drawingml/2006/main">
          <a:off x="0" y="0"/>
          <a:ext cx="1739348" cy="6626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7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3" name="Chart 1">
          <a:extLst>
            <a:ext uri="{FF2B5EF4-FFF2-40B4-BE49-F238E27FC236}">
              <a16:creationId xmlns:a16="http://schemas.microsoft.com/office/drawing/2014/main" id="{EB863A2B-EDB4-40A8-BA87-1152884C9F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0.11512</cdr:x>
      <cdr:y>0.14073</cdr:y>
    </cdr:to>
    <cdr:sp macro="" textlink="">
      <cdr:nvSpPr>
        <cdr:cNvPr id="2" name="TextBox 1">
          <a:extLst xmlns:a="http://schemas.openxmlformats.org/drawingml/2006/main">
            <a:ext uri="{FF2B5EF4-FFF2-40B4-BE49-F238E27FC236}">
              <a16:creationId xmlns:a16="http://schemas.microsoft.com/office/drawing/2014/main" id="{D4871CFF-F3BB-4C06-A917-124CDF7B3074}"/>
            </a:ext>
          </a:extLst>
        </cdr:cNvPr>
        <cdr:cNvSpPr txBox="1"/>
      </cdr:nvSpPr>
      <cdr:spPr>
        <a:xfrm xmlns:a="http://schemas.openxmlformats.org/drawingml/2006/main">
          <a:off x="0" y="0"/>
          <a:ext cx="1052672" cy="9651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a:t>
          </a:r>
        </a:p>
      </cdr:txBody>
    </cdr:sp>
  </cdr:relSizeAnchor>
</c:userShapes>
</file>

<file path=xl/drawings/drawing80.xml><?xml version="1.0" encoding="utf-8"?>
<c:userShapes xmlns:c="http://schemas.openxmlformats.org/drawingml/2006/chart">
  <cdr:relSizeAnchor xmlns:cdr="http://schemas.openxmlformats.org/drawingml/2006/chartDrawing">
    <cdr:from>
      <cdr:x>0.00558</cdr:x>
      <cdr:y>0.0073</cdr:y>
    </cdr:from>
    <cdr:to>
      <cdr:x>0.19648</cdr:x>
      <cdr:y>0.10254</cdr:y>
    </cdr:to>
    <cdr:sp macro="" textlink="">
      <cdr:nvSpPr>
        <cdr:cNvPr id="2" name="TextBox 1">
          <a:extLst xmlns:a="http://schemas.openxmlformats.org/drawingml/2006/main">
            <a:ext uri="{FF2B5EF4-FFF2-40B4-BE49-F238E27FC236}">
              <a16:creationId xmlns:a16="http://schemas.microsoft.com/office/drawing/2014/main" id="{8C72F972-DE38-4C32-9EB4-7D36F33978BA}"/>
            </a:ext>
          </a:extLst>
        </cdr:cNvPr>
        <cdr:cNvSpPr txBox="1"/>
      </cdr:nvSpPr>
      <cdr:spPr>
        <a:xfrm xmlns:a="http://schemas.openxmlformats.org/drawingml/2006/main">
          <a:off x="50800" y="50800"/>
          <a:ext cx="1739348" cy="6626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8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0BA4385A-4542-4542-9EFE-11921D6270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0.00554</cdr:x>
      <cdr:y>0</cdr:y>
    </cdr:from>
    <cdr:to>
      <cdr:x>0.36202</cdr:x>
      <cdr:y>0.07808</cdr:y>
    </cdr:to>
    <cdr:sp macro="" textlink="">
      <cdr:nvSpPr>
        <cdr:cNvPr id="3" name="TextBox 2">
          <a:extLst xmlns:a="http://schemas.openxmlformats.org/drawingml/2006/main">
            <a:ext uri="{FF2B5EF4-FFF2-40B4-BE49-F238E27FC236}">
              <a16:creationId xmlns:a16="http://schemas.microsoft.com/office/drawing/2014/main" id="{7BE0515F-0FE3-4812-A6D5-E88500C8509E}"/>
            </a:ext>
          </a:extLst>
        </cdr:cNvPr>
        <cdr:cNvSpPr txBox="1"/>
      </cdr:nvSpPr>
      <cdr:spPr>
        <a:xfrm xmlns:a="http://schemas.openxmlformats.org/drawingml/2006/main">
          <a:off x="50275" y="0"/>
          <a:ext cx="3235086" cy="5354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countries</a:t>
          </a:r>
        </a:p>
      </cdr:txBody>
    </cdr:sp>
  </cdr:relSizeAnchor>
  <cdr:relSizeAnchor xmlns:cdr="http://schemas.openxmlformats.org/drawingml/2006/chartDrawing">
    <cdr:from>
      <cdr:x>0.18229</cdr:x>
      <cdr:y>0.5</cdr:y>
    </cdr:from>
    <cdr:to>
      <cdr:x>0.92969</cdr:x>
      <cdr:y>0.50149</cdr:y>
    </cdr:to>
    <cdr:cxnSp macro="">
      <cdr:nvCxnSpPr>
        <cdr:cNvPr id="5" name="Straight Connector 4">
          <a:extLst xmlns:a="http://schemas.openxmlformats.org/drawingml/2006/main">
            <a:ext uri="{FF2B5EF4-FFF2-40B4-BE49-F238E27FC236}">
              <a16:creationId xmlns:a16="http://schemas.microsoft.com/office/drawing/2014/main" id="{7D797043-C524-4471-812D-2D02BEF74A7B}"/>
            </a:ext>
          </a:extLst>
        </cdr:cNvPr>
        <cdr:cNvCxnSpPr/>
      </cdr:nvCxnSpPr>
      <cdr:spPr>
        <a:xfrm xmlns:a="http://schemas.openxmlformats.org/drawingml/2006/main">
          <a:off x="2000250" y="3200400"/>
          <a:ext cx="8201025" cy="9526"/>
        </a:xfrm>
        <a:prstGeom xmlns:a="http://schemas.openxmlformats.org/drawingml/2006/main" prst="line">
          <a:avLst/>
        </a:prstGeom>
        <a:ln xmlns:a="http://schemas.openxmlformats.org/drawingml/2006/main" w="76200">
          <a:solidFill>
            <a:srgbClr val="F78D28"/>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E3C521FE-6610-441D-9DEA-FD0F1D0E6D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0.01284</cdr:x>
      <cdr:y>0.0047</cdr:y>
    </cdr:from>
    <cdr:to>
      <cdr:x>0.25111</cdr:x>
      <cdr:y>0.08286</cdr:y>
    </cdr:to>
    <cdr:sp macro="" textlink="">
      <cdr:nvSpPr>
        <cdr:cNvPr id="3" name="TextBox 2"/>
        <cdr:cNvSpPr txBox="1"/>
      </cdr:nvSpPr>
      <cdr:spPr>
        <a:xfrm xmlns:a="http://schemas.openxmlformats.org/drawingml/2006/main">
          <a:off x="117906" y="32212"/>
          <a:ext cx="2188467" cy="5360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8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3" name="Chart 2">
          <a:extLst>
            <a:ext uri="{FF2B5EF4-FFF2-40B4-BE49-F238E27FC236}">
              <a16:creationId xmlns:a16="http://schemas.microsoft.com/office/drawing/2014/main" id="{7EC3EC87-1481-4687-89FB-760DBE551C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cdr:x>
      <cdr:y>0.01063</cdr:y>
    </cdr:from>
    <cdr:to>
      <cdr:x>0.95926</cdr:x>
      <cdr:y>0.09532</cdr:y>
    </cdr:to>
    <cdr:sp macro="" textlink="">
      <cdr:nvSpPr>
        <cdr:cNvPr id="2" name="TextBox 1">
          <a:extLst xmlns:a="http://schemas.openxmlformats.org/drawingml/2006/main">
            <a:ext uri="{FF2B5EF4-FFF2-40B4-BE49-F238E27FC236}">
              <a16:creationId xmlns:a16="http://schemas.microsoft.com/office/drawing/2014/main" id="{2F96265D-6C78-4491-9C29-032E412717B2}"/>
            </a:ext>
          </a:extLst>
        </cdr:cNvPr>
        <cdr:cNvSpPr txBox="1"/>
      </cdr:nvSpPr>
      <cdr:spPr>
        <a:xfrm xmlns:a="http://schemas.openxmlformats.org/drawingml/2006/main">
          <a:off x="0" y="68036"/>
          <a:ext cx="10525768" cy="5420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8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BCF3951D-171E-4B34-ABC7-90AF18B06A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c:userShapes xmlns:c="http://schemas.openxmlformats.org/drawingml/2006/chart">
  <cdr:relSizeAnchor xmlns:cdr="http://schemas.openxmlformats.org/drawingml/2006/chartDrawing">
    <cdr:from>
      <cdr:x>0.21157</cdr:x>
      <cdr:y>0.70336</cdr:y>
    </cdr:from>
    <cdr:to>
      <cdr:x>0.24768</cdr:x>
      <cdr:y>0.80336</cdr:y>
    </cdr:to>
    <cdr:sp macro="" textlink="">
      <cdr:nvSpPr>
        <cdr:cNvPr id="4" name="TextBox 3">
          <a:extLst xmlns:a="http://schemas.openxmlformats.org/drawingml/2006/main">
            <a:ext uri="{FF2B5EF4-FFF2-40B4-BE49-F238E27FC236}">
              <a16:creationId xmlns:a16="http://schemas.microsoft.com/office/drawing/2014/main" id="{2F852EB8-423A-48AE-9A2E-4146D0EB714E}"/>
            </a:ext>
          </a:extLst>
        </cdr:cNvPr>
        <cdr:cNvSpPr txBox="1"/>
      </cdr:nvSpPr>
      <cdr:spPr>
        <a:xfrm xmlns:a="http://schemas.openxmlformats.org/drawingml/2006/main">
          <a:off x="1971114" y="4805467"/>
          <a:ext cx="336420" cy="683212"/>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r>
            <a:rPr lang="en-US" sz="2400">
              <a:latin typeface="Arial" panose="020B0604020202020204" pitchFamily="34" charset="0"/>
              <a:cs typeface="Arial" panose="020B0604020202020204" pitchFamily="34" charset="0"/>
            </a:rPr>
            <a:t>B</a:t>
          </a:r>
        </a:p>
      </cdr:txBody>
    </cdr:sp>
  </cdr:relSizeAnchor>
  <cdr:relSizeAnchor xmlns:cdr="http://schemas.openxmlformats.org/drawingml/2006/chartDrawing">
    <cdr:from>
      <cdr:x>0.13287</cdr:x>
      <cdr:y>0.70269</cdr:y>
    </cdr:from>
    <cdr:to>
      <cdr:x>0.16898</cdr:x>
      <cdr:y>0.80269</cdr:y>
    </cdr:to>
    <cdr:sp macro="" textlink="">
      <cdr:nvSpPr>
        <cdr:cNvPr id="5" name="TextBox 1">
          <a:extLst xmlns:a="http://schemas.openxmlformats.org/drawingml/2006/main">
            <a:ext uri="{FF2B5EF4-FFF2-40B4-BE49-F238E27FC236}">
              <a16:creationId xmlns:a16="http://schemas.microsoft.com/office/drawing/2014/main" id="{286FD071-8DF3-4131-BF24-43A506127BFB}"/>
            </a:ext>
          </a:extLst>
        </cdr:cNvPr>
        <cdr:cNvSpPr txBox="1"/>
      </cdr:nvSpPr>
      <cdr:spPr>
        <a:xfrm xmlns:a="http://schemas.openxmlformats.org/drawingml/2006/main">
          <a:off x="1237922" y="4800855"/>
          <a:ext cx="336420" cy="683212"/>
        </a:xfrm>
        <a:prstGeom xmlns:a="http://schemas.openxmlformats.org/drawingml/2006/main" prst="rect">
          <a:avLst/>
        </a:prstGeom>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2400">
              <a:latin typeface="Arial" panose="020B0604020202020204" pitchFamily="34" charset="0"/>
              <a:cs typeface="Arial" panose="020B0604020202020204" pitchFamily="34" charset="0"/>
            </a:rPr>
            <a:t>A</a:t>
          </a:r>
        </a:p>
      </cdr:txBody>
    </cdr:sp>
  </cdr:relSizeAnchor>
  <cdr:relSizeAnchor xmlns:cdr="http://schemas.openxmlformats.org/drawingml/2006/chartDrawing">
    <cdr:from>
      <cdr:x>0.8125</cdr:x>
      <cdr:y>0.69831</cdr:y>
    </cdr:from>
    <cdr:to>
      <cdr:x>0.84861</cdr:x>
      <cdr:y>0.79831</cdr:y>
    </cdr:to>
    <cdr:sp macro="" textlink="">
      <cdr:nvSpPr>
        <cdr:cNvPr id="6" name="TextBox 1">
          <a:extLst xmlns:a="http://schemas.openxmlformats.org/drawingml/2006/main">
            <a:ext uri="{FF2B5EF4-FFF2-40B4-BE49-F238E27FC236}">
              <a16:creationId xmlns:a16="http://schemas.microsoft.com/office/drawing/2014/main" id="{32572DAB-4233-4EAC-8171-A57892596263}"/>
            </a:ext>
          </a:extLst>
        </cdr:cNvPr>
        <cdr:cNvSpPr txBox="1"/>
      </cdr:nvSpPr>
      <cdr:spPr>
        <a:xfrm xmlns:a="http://schemas.openxmlformats.org/drawingml/2006/main">
          <a:off x="7569679" y="4770962"/>
          <a:ext cx="336420" cy="683212"/>
        </a:xfrm>
        <a:prstGeom xmlns:a="http://schemas.openxmlformats.org/drawingml/2006/main" prst="rect">
          <a:avLst/>
        </a:prstGeom>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latin typeface="Arial" panose="020B0604020202020204" pitchFamily="34" charset="0"/>
              <a:cs typeface="Arial" panose="020B0604020202020204" pitchFamily="34" charset="0"/>
            </a:rPr>
            <a:t>G</a:t>
          </a:r>
        </a:p>
      </cdr:txBody>
    </cdr:sp>
  </cdr:relSizeAnchor>
  <cdr:relSizeAnchor xmlns:cdr="http://schemas.openxmlformats.org/drawingml/2006/chartDrawing">
    <cdr:from>
      <cdr:x>0.66065</cdr:x>
      <cdr:y>0.69966</cdr:y>
    </cdr:from>
    <cdr:to>
      <cdr:x>0.69676</cdr:x>
      <cdr:y>0.79966</cdr:y>
    </cdr:to>
    <cdr:sp macro="" textlink="">
      <cdr:nvSpPr>
        <cdr:cNvPr id="7" name="TextBox 1">
          <a:extLst xmlns:a="http://schemas.openxmlformats.org/drawingml/2006/main">
            <a:ext uri="{FF2B5EF4-FFF2-40B4-BE49-F238E27FC236}">
              <a16:creationId xmlns:a16="http://schemas.microsoft.com/office/drawing/2014/main" id="{5773D686-1751-46F1-A00C-141802780BCA}"/>
            </a:ext>
          </a:extLst>
        </cdr:cNvPr>
        <cdr:cNvSpPr txBox="1"/>
      </cdr:nvSpPr>
      <cdr:spPr>
        <a:xfrm xmlns:a="http://schemas.openxmlformats.org/drawingml/2006/main">
          <a:off x="6154957" y="4780188"/>
          <a:ext cx="336420" cy="683212"/>
        </a:xfrm>
        <a:prstGeom xmlns:a="http://schemas.openxmlformats.org/drawingml/2006/main" prst="rect">
          <a:avLst/>
        </a:prstGeom>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latin typeface="Arial" panose="020B0604020202020204" pitchFamily="34" charset="0"/>
              <a:cs typeface="Arial" panose="020B0604020202020204" pitchFamily="34" charset="0"/>
            </a:rPr>
            <a:t>F</a:t>
          </a:r>
        </a:p>
      </cdr:txBody>
    </cdr:sp>
  </cdr:relSizeAnchor>
  <cdr:relSizeAnchor xmlns:cdr="http://schemas.openxmlformats.org/drawingml/2006/chartDrawing">
    <cdr:from>
      <cdr:x>0.32546</cdr:x>
      <cdr:y>0.70336</cdr:y>
    </cdr:from>
    <cdr:to>
      <cdr:x>0.36157</cdr:x>
      <cdr:y>0.80336</cdr:y>
    </cdr:to>
    <cdr:sp macro="" textlink="">
      <cdr:nvSpPr>
        <cdr:cNvPr id="8" name="TextBox 1">
          <a:extLst xmlns:a="http://schemas.openxmlformats.org/drawingml/2006/main">
            <a:ext uri="{FF2B5EF4-FFF2-40B4-BE49-F238E27FC236}">
              <a16:creationId xmlns:a16="http://schemas.microsoft.com/office/drawing/2014/main" id="{C4AF0C54-C341-4A82-8393-FA617ADC3CA1}"/>
            </a:ext>
          </a:extLst>
        </cdr:cNvPr>
        <cdr:cNvSpPr txBox="1"/>
      </cdr:nvSpPr>
      <cdr:spPr>
        <a:xfrm xmlns:a="http://schemas.openxmlformats.org/drawingml/2006/main">
          <a:off x="3032175" y="4805467"/>
          <a:ext cx="336419" cy="683212"/>
        </a:xfrm>
        <a:prstGeom xmlns:a="http://schemas.openxmlformats.org/drawingml/2006/main" prst="rect">
          <a:avLst/>
        </a:prstGeom>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latin typeface="Arial" panose="020B0604020202020204" pitchFamily="34" charset="0"/>
              <a:cs typeface="Arial" panose="020B0604020202020204" pitchFamily="34" charset="0"/>
            </a:rPr>
            <a:t>D</a:t>
          </a:r>
        </a:p>
      </cdr:txBody>
    </cdr:sp>
  </cdr:relSizeAnchor>
  <cdr:relSizeAnchor xmlns:cdr="http://schemas.openxmlformats.org/drawingml/2006/chartDrawing">
    <cdr:from>
      <cdr:x>0.45454</cdr:x>
      <cdr:y>0.69792</cdr:y>
    </cdr:from>
    <cdr:to>
      <cdr:x>0.49066</cdr:x>
      <cdr:y>0.79792</cdr:y>
    </cdr:to>
    <cdr:sp macro="" textlink="">
      <cdr:nvSpPr>
        <cdr:cNvPr id="9" name="TextBox 1">
          <a:extLst xmlns:a="http://schemas.openxmlformats.org/drawingml/2006/main">
            <a:ext uri="{FF2B5EF4-FFF2-40B4-BE49-F238E27FC236}">
              <a16:creationId xmlns:a16="http://schemas.microsoft.com/office/drawing/2014/main" id="{D071E03C-83C6-4088-8897-C605CA98788A}"/>
            </a:ext>
          </a:extLst>
        </cdr:cNvPr>
        <cdr:cNvSpPr txBox="1"/>
      </cdr:nvSpPr>
      <cdr:spPr>
        <a:xfrm xmlns:a="http://schemas.openxmlformats.org/drawingml/2006/main">
          <a:off x="4234767" y="4768250"/>
          <a:ext cx="336513" cy="683212"/>
        </a:xfrm>
        <a:prstGeom xmlns:a="http://schemas.openxmlformats.org/drawingml/2006/main" prst="rect">
          <a:avLst/>
        </a:prstGeom>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latin typeface="Arial" panose="020B0604020202020204" pitchFamily="34" charset="0"/>
              <a:cs typeface="Arial" panose="020B0604020202020204" pitchFamily="34" charset="0"/>
            </a:rPr>
            <a:t>E</a:t>
          </a:r>
        </a:p>
      </cdr:txBody>
    </cdr:sp>
  </cdr:relSizeAnchor>
  <cdr:relSizeAnchor xmlns:cdr="http://schemas.openxmlformats.org/drawingml/2006/chartDrawing">
    <cdr:from>
      <cdr:x>0.25139</cdr:x>
      <cdr:y>0.70404</cdr:y>
    </cdr:from>
    <cdr:to>
      <cdr:x>0.2875</cdr:x>
      <cdr:y>0.80404</cdr:y>
    </cdr:to>
    <cdr:sp macro="" textlink="">
      <cdr:nvSpPr>
        <cdr:cNvPr id="10" name="TextBox 1">
          <a:extLst xmlns:a="http://schemas.openxmlformats.org/drawingml/2006/main">
            <a:ext uri="{FF2B5EF4-FFF2-40B4-BE49-F238E27FC236}">
              <a16:creationId xmlns:a16="http://schemas.microsoft.com/office/drawing/2014/main" id="{2094A308-4ED9-4262-B6B1-A6EEA5D8E344}"/>
            </a:ext>
          </a:extLst>
        </cdr:cNvPr>
        <cdr:cNvSpPr txBox="1"/>
      </cdr:nvSpPr>
      <cdr:spPr>
        <a:xfrm xmlns:a="http://schemas.openxmlformats.org/drawingml/2006/main">
          <a:off x="2342082" y="4810082"/>
          <a:ext cx="336420" cy="683212"/>
        </a:xfrm>
        <a:prstGeom xmlns:a="http://schemas.openxmlformats.org/drawingml/2006/main" prst="rect">
          <a:avLst/>
        </a:prstGeom>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latin typeface="Arial" panose="020B0604020202020204" pitchFamily="34" charset="0"/>
              <a:cs typeface="Arial" panose="020B0604020202020204" pitchFamily="34" charset="0"/>
            </a:rPr>
            <a:t>C</a:t>
          </a:r>
        </a:p>
      </cdr:txBody>
    </cdr:sp>
  </cdr:relSizeAnchor>
  <cdr:relSizeAnchor xmlns:cdr="http://schemas.openxmlformats.org/drawingml/2006/chartDrawing">
    <cdr:from>
      <cdr:x>0.91289</cdr:x>
      <cdr:y>0.69792</cdr:y>
    </cdr:from>
    <cdr:to>
      <cdr:x>0.949</cdr:x>
      <cdr:y>0.79792</cdr:y>
    </cdr:to>
    <cdr:sp macro="" textlink="">
      <cdr:nvSpPr>
        <cdr:cNvPr id="11" name="TextBox 1">
          <a:extLst xmlns:a="http://schemas.openxmlformats.org/drawingml/2006/main">
            <a:ext uri="{FF2B5EF4-FFF2-40B4-BE49-F238E27FC236}">
              <a16:creationId xmlns:a16="http://schemas.microsoft.com/office/drawing/2014/main" id="{016410AB-4A20-4930-9C21-E7C1223C6609}"/>
            </a:ext>
          </a:extLst>
        </cdr:cNvPr>
        <cdr:cNvSpPr txBox="1"/>
      </cdr:nvSpPr>
      <cdr:spPr>
        <a:xfrm xmlns:a="http://schemas.openxmlformats.org/drawingml/2006/main">
          <a:off x="8504926" y="4768250"/>
          <a:ext cx="336420" cy="683212"/>
        </a:xfrm>
        <a:prstGeom xmlns:a="http://schemas.openxmlformats.org/drawingml/2006/main" prst="rect">
          <a:avLst/>
        </a:prstGeom>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latin typeface="Arial" panose="020B0604020202020204" pitchFamily="34" charset="0"/>
              <a:cs typeface="Arial" panose="020B0604020202020204" pitchFamily="34" charset="0"/>
            </a:rPr>
            <a:t>H</a:t>
          </a:r>
        </a:p>
      </cdr:txBody>
    </cdr:sp>
  </cdr:relSizeAnchor>
  <cdr:relSizeAnchor xmlns:cdr="http://schemas.openxmlformats.org/drawingml/2006/chartDrawing">
    <cdr:from>
      <cdr:x>0.00463</cdr:x>
      <cdr:y>0.00794</cdr:y>
    </cdr:from>
    <cdr:to>
      <cdr:x>0.96389</cdr:x>
      <cdr:y>0.09263</cdr:y>
    </cdr:to>
    <cdr:sp macro="" textlink="">
      <cdr:nvSpPr>
        <cdr:cNvPr id="12" name="TextBox 1">
          <a:extLst xmlns:a="http://schemas.openxmlformats.org/drawingml/2006/main">
            <a:ext uri="{FF2B5EF4-FFF2-40B4-BE49-F238E27FC236}">
              <a16:creationId xmlns:a16="http://schemas.microsoft.com/office/drawing/2014/main" id="{F8623D6F-D011-4D48-A8AC-6B38C774CCC1}"/>
            </a:ext>
          </a:extLst>
        </cdr:cNvPr>
        <cdr:cNvSpPr txBox="1"/>
      </cdr:nvSpPr>
      <cdr:spPr>
        <a:xfrm xmlns:a="http://schemas.openxmlformats.org/drawingml/2006/main">
          <a:off x="50800" y="50800"/>
          <a:ext cx="10525768" cy="5420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4" name="Chart 3">
          <a:extLst>
            <a:ext uri="{FF2B5EF4-FFF2-40B4-BE49-F238E27FC236}">
              <a16:creationId xmlns:a16="http://schemas.microsoft.com/office/drawing/2014/main" id="{7086EF19-2B46-4030-A696-70CE55691B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E382620C-3D99-4C76-9391-0B5F96C88D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c:userShapes xmlns:c="http://schemas.openxmlformats.org/drawingml/2006/chart">
  <cdr:relSizeAnchor xmlns:cdr="http://schemas.openxmlformats.org/drawingml/2006/chartDrawing">
    <cdr:from>
      <cdr:x>0.00461</cdr:x>
      <cdr:y>0.00795</cdr:y>
    </cdr:from>
    <cdr:to>
      <cdr:x>0.96056</cdr:x>
      <cdr:y>0.09278</cdr:y>
    </cdr:to>
    <cdr:sp macro="" textlink="">
      <cdr:nvSpPr>
        <cdr:cNvPr id="2" name="TextBox 1">
          <a:extLst xmlns:a="http://schemas.openxmlformats.org/drawingml/2006/main">
            <a:ext uri="{FF2B5EF4-FFF2-40B4-BE49-F238E27FC236}">
              <a16:creationId xmlns:a16="http://schemas.microsoft.com/office/drawing/2014/main" id="{F8623D6F-D011-4D48-A8AC-6B38C774CCC1}"/>
            </a:ext>
          </a:extLst>
        </cdr:cNvPr>
        <cdr:cNvSpPr txBox="1"/>
      </cdr:nvSpPr>
      <cdr:spPr>
        <a:xfrm xmlns:a="http://schemas.openxmlformats.org/drawingml/2006/main">
          <a:off x="50800" y="50800"/>
          <a:ext cx="10525768" cy="5420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9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5" name="Chart 4">
          <a:extLst>
            <a:ext uri="{FF2B5EF4-FFF2-40B4-BE49-F238E27FC236}">
              <a16:creationId xmlns:a16="http://schemas.microsoft.com/office/drawing/2014/main" id="{931A1CBE-5194-40AB-9A9A-5257B432F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0.00461</cdr:x>
      <cdr:y>0.00795</cdr:y>
    </cdr:from>
    <cdr:to>
      <cdr:x>0.96056</cdr:x>
      <cdr:y>0.09278</cdr:y>
    </cdr:to>
    <cdr:sp macro="" textlink="">
      <cdr:nvSpPr>
        <cdr:cNvPr id="2" name="TextBox 1">
          <a:extLst xmlns:a="http://schemas.openxmlformats.org/drawingml/2006/main">
            <a:ext uri="{FF2B5EF4-FFF2-40B4-BE49-F238E27FC236}">
              <a16:creationId xmlns:a16="http://schemas.microsoft.com/office/drawing/2014/main" id="{F8623D6F-D011-4D48-A8AC-6B38C774CCC1}"/>
            </a:ext>
          </a:extLst>
        </cdr:cNvPr>
        <cdr:cNvSpPr txBox="1"/>
      </cdr:nvSpPr>
      <cdr:spPr>
        <a:xfrm xmlns:a="http://schemas.openxmlformats.org/drawingml/2006/main">
          <a:off x="50800" y="50800"/>
          <a:ext cx="10525768" cy="5420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GMT/GEP/GEP17a/Working/Chapter%202/SAS/Charts/SAS%20Web%20char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MT/GEP/GEP17a/Working/Chapter%202/SAS/Charts/Annex/Chart_package_SAP_Nov17.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5.1A "/>
      <sheetName val="2.5.1B"/>
      <sheetName val="2.5.1C"/>
      <sheetName val="2.5.1D"/>
      <sheetName val="2.5.2A "/>
      <sheetName val="2.5.2B"/>
      <sheetName val="2.5.2C"/>
      <sheetName val="2.5.2D"/>
      <sheetName val="2.5.3A"/>
      <sheetName val="2.5.3B"/>
      <sheetName val="2.5.3C"/>
      <sheetName val="2.5.3D"/>
      <sheetName val="2.5.4A"/>
      <sheetName val="2.5.4B"/>
      <sheetName val="2.5.4C "/>
      <sheetName val="2.5.4D "/>
      <sheetName val="2.5.5A "/>
      <sheetName val="2.5.5B"/>
      <sheetName val="2.5.6A "/>
      <sheetName val="2.5.6B "/>
      <sheetName val="2.5.6C "/>
      <sheetName val="2.5.6D "/>
      <sheetName val="2.5.7A"/>
      <sheetName val="2.5.7.B"/>
      <sheetName val="2.5.7C"/>
      <sheetName val="2.5.7D"/>
      <sheetName val="2.5.8A"/>
      <sheetName val="2.5.8B "/>
      <sheetName val="2.5.8C"/>
      <sheetName val="2.5.8D"/>
      <sheetName val="2.5.9A"/>
      <sheetName val="2.5.9B"/>
      <sheetName val="2.5.9C"/>
      <sheetName val="2.5.1.1.A"/>
      <sheetName val="2.5.1.1.B"/>
      <sheetName val="2.5.1.1.C"/>
      <sheetName val="2.5.1.1.D"/>
      <sheetName val="2.5.1.1.E"/>
      <sheetName val="2.5.1.1.F"/>
      <sheetName val="2.5.1.2.A"/>
      <sheetName val="2.5.1.2.B"/>
      <sheetName val="2.5.1.2.C"/>
      <sheetName val="2.5.1.2.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1A Growth_YoY"/>
      <sheetName val="2.5.1B Contributions_to_SAR"/>
      <sheetName val="2.5.1C SAR_vs_EMDE"/>
      <sheetName val="2.5.1D Contribution_to_growth"/>
      <sheetName val="2.5.2A Real_GDP_Growth"/>
      <sheetName val="2.5.2B PMI"/>
      <sheetName val="2.5.2C Industrial_production"/>
      <sheetName val="2.5.2D Merchandize_exports"/>
      <sheetName val="2.5.3A Current_account_balance"/>
      <sheetName val="2.5.3B FDI_inflows"/>
      <sheetName val="2.5.3C Reserves"/>
      <sheetName val="2.5.3D Remittance_inflow"/>
      <sheetName val="2.5.4A LCUp$"/>
      <sheetName val="2.5.4B_REER"/>
      <sheetName val="2.5.4C inflation"/>
      <sheetName val="2.5.4D Cbrates"/>
      <sheetName val="2.5.5A Structral_FB"/>
      <sheetName val="2.5.5B Public debt"/>
      <sheetName val="2.5.6A Non-performing_loans"/>
      <sheetName val="2.5.6B Private_credit_growth"/>
      <sheetName val="2.5.6C EMBI_spreads"/>
      <sheetName val="2.5.6D Short_term_ex_debt"/>
      <sheetName val="2.5.9A Doing_business"/>
      <sheetName val="2.5.9B Labor_market_effi"/>
      <sheetName val="2.5.9C Extreme_poverty"/>
      <sheetName val="2.5.4B REER"/>
      <sheetName val="2.5.4C Inflation_old"/>
      <sheetName val="Real interest rate"/>
      <sheetName val="255A_old"/>
      <sheetName val="2.5.5B Structural_fiscal_balanc"/>
      <sheetName val="2.5.7B Infrastructure_quality"/>
      <sheetName val="Unemployment_rate"/>
      <sheetName val="Space"/>
      <sheetName val="investment_growth"/>
      <sheetName val="private_consumption"/>
      <sheetName val="Classifications"/>
      <sheetName val="WEO_government_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Custom 1">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Custom 1">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Custom 1">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Custom 1">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Custom 1">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Custom 1">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Custom 1">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Custom 1">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Custom 1">
    <a:dk1>
      <a:sysClr val="windowText" lastClr="000000"/>
    </a:dk1>
    <a:lt1>
      <a:sysClr val="window" lastClr="FFFFFF"/>
    </a:lt1>
    <a:dk2>
      <a:srgbClr val="002345"/>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16.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18.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19.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21.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D2867-80B0-4F34-BBBC-F12D83A37638}">
  <sheetPr codeName="Sheet10">
    <tabColor rgb="FFC00000"/>
  </sheetPr>
  <dimension ref="A1:A58"/>
  <sheetViews>
    <sheetView tabSelected="1" zoomScale="70" zoomScaleNormal="70" workbookViewId="0"/>
  </sheetViews>
  <sheetFormatPr defaultRowHeight="18" x14ac:dyDescent="0.25"/>
  <cols>
    <col min="1" max="1" width="129.42578125" style="1" customWidth="1"/>
    <col min="2" max="16384" width="9.140625" style="1"/>
  </cols>
  <sheetData>
    <row r="1" spans="1:1" x14ac:dyDescent="0.25">
      <c r="A1" s="3" t="s">
        <v>413</v>
      </c>
    </row>
    <row r="2" spans="1:1" x14ac:dyDescent="0.25">
      <c r="A2" s="27" t="s">
        <v>414</v>
      </c>
    </row>
    <row r="3" spans="1:1" x14ac:dyDescent="0.25">
      <c r="A3" s="27" t="s">
        <v>424</v>
      </c>
    </row>
    <row r="4" spans="1:1" x14ac:dyDescent="0.25">
      <c r="A4" s="27" t="s">
        <v>425</v>
      </c>
    </row>
    <row r="5" spans="1:1" x14ac:dyDescent="0.25">
      <c r="A5" s="27" t="s">
        <v>472</v>
      </c>
    </row>
    <row r="6" spans="1:1" x14ac:dyDescent="0.25">
      <c r="A6" s="27" t="s">
        <v>473</v>
      </c>
    </row>
    <row r="7" spans="1:1" x14ac:dyDescent="0.25">
      <c r="A7" s="27" t="s">
        <v>474</v>
      </c>
    </row>
    <row r="8" spans="1:1" x14ac:dyDescent="0.25">
      <c r="A8" s="3" t="s">
        <v>427</v>
      </c>
    </row>
    <row r="9" spans="1:1" x14ac:dyDescent="0.25">
      <c r="A9" s="27" t="s">
        <v>426</v>
      </c>
    </row>
    <row r="10" spans="1:1" x14ac:dyDescent="0.25">
      <c r="A10" s="27" t="s">
        <v>428</v>
      </c>
    </row>
    <row r="11" spans="1:1" x14ac:dyDescent="0.25">
      <c r="A11" s="3" t="s">
        <v>430</v>
      </c>
    </row>
    <row r="12" spans="1:1" x14ac:dyDescent="0.25">
      <c r="A12" s="27" t="s">
        <v>429</v>
      </c>
    </row>
    <row r="13" spans="1:1" x14ac:dyDescent="0.25">
      <c r="A13" s="27" t="s">
        <v>467</v>
      </c>
    </row>
    <row r="14" spans="1:1" x14ac:dyDescent="0.25">
      <c r="A14" s="27" t="s">
        <v>431</v>
      </c>
    </row>
    <row r="15" spans="1:1" x14ac:dyDescent="0.25">
      <c r="A15" s="27" t="s">
        <v>432</v>
      </c>
    </row>
    <row r="16" spans="1:1" x14ac:dyDescent="0.25">
      <c r="A16" s="3" t="s">
        <v>433</v>
      </c>
    </row>
    <row r="17" spans="1:1" x14ac:dyDescent="0.25">
      <c r="A17" s="27" t="s">
        <v>434</v>
      </c>
    </row>
    <row r="18" spans="1:1" x14ac:dyDescent="0.25">
      <c r="A18" s="27" t="s">
        <v>435</v>
      </c>
    </row>
    <row r="19" spans="1:1" x14ac:dyDescent="0.25">
      <c r="A19" s="27" t="s">
        <v>436</v>
      </c>
    </row>
    <row r="20" spans="1:1" x14ac:dyDescent="0.25">
      <c r="A20" s="27" t="s">
        <v>468</v>
      </c>
    </row>
    <row r="21" spans="1:1" x14ac:dyDescent="0.25">
      <c r="A21" s="27" t="s">
        <v>437</v>
      </c>
    </row>
    <row r="22" spans="1:1" x14ac:dyDescent="0.25">
      <c r="A22" s="27" t="s">
        <v>438</v>
      </c>
    </row>
    <row r="23" spans="1:1" x14ac:dyDescent="0.25">
      <c r="A23" s="3" t="s">
        <v>439</v>
      </c>
    </row>
    <row r="24" spans="1:1" x14ac:dyDescent="0.25">
      <c r="A24" s="27" t="s">
        <v>440</v>
      </c>
    </row>
    <row r="25" spans="1:1" x14ac:dyDescent="0.25">
      <c r="A25" s="27" t="s">
        <v>441</v>
      </c>
    </row>
    <row r="26" spans="1:1" x14ac:dyDescent="0.25">
      <c r="A26" s="27" t="s">
        <v>442</v>
      </c>
    </row>
    <row r="27" spans="1:1" x14ac:dyDescent="0.25">
      <c r="A27" s="27" t="s">
        <v>443</v>
      </c>
    </row>
    <row r="28" spans="1:1" x14ac:dyDescent="0.25">
      <c r="A28" s="3" t="s">
        <v>444</v>
      </c>
    </row>
    <row r="29" spans="1:1" x14ac:dyDescent="0.25">
      <c r="A29" s="27" t="s">
        <v>422</v>
      </c>
    </row>
    <row r="30" spans="1:1" x14ac:dyDescent="0.25">
      <c r="A30" s="27" t="s">
        <v>464</v>
      </c>
    </row>
    <row r="31" spans="1:1" x14ac:dyDescent="0.25">
      <c r="A31" s="27" t="s">
        <v>465</v>
      </c>
    </row>
    <row r="32" spans="1:1" x14ac:dyDescent="0.25">
      <c r="A32" s="27" t="s">
        <v>423</v>
      </c>
    </row>
    <row r="33" spans="1:1" x14ac:dyDescent="0.25">
      <c r="A33" s="27" t="s">
        <v>445</v>
      </c>
    </row>
    <row r="34" spans="1:1" x14ac:dyDescent="0.25">
      <c r="A34" s="27" t="s">
        <v>466</v>
      </c>
    </row>
    <row r="35" spans="1:1" x14ac:dyDescent="0.25">
      <c r="A35" s="3" t="s">
        <v>446</v>
      </c>
    </row>
    <row r="36" spans="1:1" x14ac:dyDescent="0.25">
      <c r="A36" s="27" t="s">
        <v>415</v>
      </c>
    </row>
    <row r="37" spans="1:1" x14ac:dyDescent="0.25">
      <c r="A37" s="27" t="s">
        <v>416</v>
      </c>
    </row>
    <row r="38" spans="1:1" x14ac:dyDescent="0.25">
      <c r="A38" s="27" t="s">
        <v>447</v>
      </c>
    </row>
    <row r="39" spans="1:1" x14ac:dyDescent="0.25">
      <c r="A39" s="27" t="s">
        <v>448</v>
      </c>
    </row>
    <row r="40" spans="1:1" x14ac:dyDescent="0.25">
      <c r="A40" s="27" t="s">
        <v>449</v>
      </c>
    </row>
    <row r="41" spans="1:1" x14ac:dyDescent="0.25">
      <c r="A41" s="27" t="s">
        <v>450</v>
      </c>
    </row>
    <row r="42" spans="1:1" x14ac:dyDescent="0.25">
      <c r="A42" s="3" t="s">
        <v>451</v>
      </c>
    </row>
    <row r="43" spans="1:1" x14ac:dyDescent="0.25">
      <c r="A43" s="27" t="s">
        <v>452</v>
      </c>
    </row>
    <row r="44" spans="1:1" x14ac:dyDescent="0.25">
      <c r="A44" s="27" t="s">
        <v>453</v>
      </c>
    </row>
    <row r="45" spans="1:1" x14ac:dyDescent="0.25">
      <c r="A45" s="27" t="s">
        <v>454</v>
      </c>
    </row>
    <row r="46" spans="1:1" x14ac:dyDescent="0.25">
      <c r="A46" s="27" t="s">
        <v>455</v>
      </c>
    </row>
    <row r="47" spans="1:1" x14ac:dyDescent="0.25">
      <c r="A47" s="27" t="s">
        <v>456</v>
      </c>
    </row>
    <row r="48" spans="1:1" x14ac:dyDescent="0.25">
      <c r="A48" s="27" t="s">
        <v>457</v>
      </c>
    </row>
    <row r="49" spans="1:1" x14ac:dyDescent="0.25">
      <c r="A49" s="3" t="s">
        <v>458</v>
      </c>
    </row>
    <row r="50" spans="1:1" x14ac:dyDescent="0.25">
      <c r="A50" s="27" t="s">
        <v>459</v>
      </c>
    </row>
    <row r="51" spans="1:1" x14ac:dyDescent="0.25">
      <c r="A51" s="27" t="s">
        <v>469</v>
      </c>
    </row>
    <row r="52" spans="1:1" x14ac:dyDescent="0.25">
      <c r="A52" s="27" t="s">
        <v>460</v>
      </c>
    </row>
    <row r="53" spans="1:1" x14ac:dyDescent="0.25">
      <c r="A53" s="27" t="s">
        <v>461</v>
      </c>
    </row>
    <row r="54" spans="1:1" x14ac:dyDescent="0.25">
      <c r="A54" s="3" t="s">
        <v>462</v>
      </c>
    </row>
    <row r="55" spans="1:1" x14ac:dyDescent="0.25">
      <c r="A55" s="27" t="s">
        <v>470</v>
      </c>
    </row>
    <row r="56" spans="1:1" x14ac:dyDescent="0.25">
      <c r="A56" s="27" t="s">
        <v>463</v>
      </c>
    </row>
    <row r="57" spans="1:1" x14ac:dyDescent="0.25">
      <c r="A57" s="27" t="s">
        <v>417</v>
      </c>
    </row>
    <row r="58" spans="1:1" x14ac:dyDescent="0.25">
      <c r="A58" s="27" t="s">
        <v>471</v>
      </c>
    </row>
  </sheetData>
  <hyperlinks>
    <hyperlink ref="A2" location="'1.1.A'!A1" display="1.1.A. Global inflation" xr:uid="{49FF641A-5874-4EF2-8DF6-7028A6AFD11A}"/>
    <hyperlink ref="A3" location="'1.1.B'!A1" display="1.1.B. Inflation in advanced economies and EMDEs " xr:uid="{9984D791-DF24-4FF5-B1D0-4802CD2568A0}"/>
    <hyperlink ref="A4" location="'1.1.C'!A1" display="1.1.C. Share of advanced economies and EMDEs with inflation below or within target range " xr:uid="{8F95F060-7931-445A-9407-9CC8D216B7A9}"/>
    <hyperlink ref="A5" location="'1.1.D'!A1" display=" 1.1.D. Share of advanced economies with low inflation " xr:uid="{61EE1BB9-3510-46CC-ABB8-56AE8EF4011F}"/>
    <hyperlink ref="A6" location="'1.1.E'!A1" display=" 1.1.E. Global core and headline inflation " xr:uid="{C521173E-DE62-4827-8F35-836A9AA2B37A}"/>
    <hyperlink ref="A7" location="'1.1.F'!A1" display=" 1.1.F. Global PPI, CPI, GDP deflator inflation " xr:uid="{CCED550C-9E6F-44BA-9A9C-D8045CDE3922}"/>
    <hyperlink ref="A9" location="'1.2.A'!A1" display=" 1.2.A. Correlation for advanced economies and EMDEs " xr:uid="{497A8134-B3E3-497F-A74E-D9D6F335192B}"/>
    <hyperlink ref="A10" location="'1.2.B'!A1" display=" 1.2.B. Correlations among EMDEs " xr:uid="{CDD356B0-530A-4C2C-986F-BBC89B11322B}"/>
    <hyperlink ref="A12" location="'1.3.A'!A1" display=" 1.3.A. Inflation volatility by inflation level " xr:uid="{B72D049D-90E6-42E7-9048-F80D5B072F59}"/>
    <hyperlink ref="A13" location="'1.3.B'!A1" display=" 1.3.B.Growth volatility by inflation volatility " xr:uid="{D553A2CE-4655-4723-B757-15FF3B4CF6AB}"/>
    <hyperlink ref="A14" location="'1.3.C'!A1" display=" 1.3.C. Growth by inflation level and inflation volatility " xr:uid="{BF0665B2-26D3-4002-B388-8280D4A941B9}"/>
    <hyperlink ref="A15" location="'1.3.D'!A1" display=" 1.3.D. Savings and investment rates by inflation volatility  " xr:uid="{F8831ADD-9ECF-4B49-A6C4-BC9E77CFCEDD}"/>
    <hyperlink ref="A17" location="'1.4.A'!A1" display=" 1.4.A. Global CPI inflation " xr:uid="{46DD80EA-F539-46D2-96B1-7DF6CB7D7148}"/>
    <hyperlink ref="A18" location="'1.4.B'!A1" display=" 1.4.B. Global CPI trend inflation " xr:uid="{6C23A011-9618-442A-ABF9-DB84C195F7B7}"/>
    <hyperlink ref="A19" location="'1.4.C'!A1" display=" 1.4.C. Median CPI headline inflation by region  " xr:uid="{ED560240-0A4D-4BB9-8690-9348501417FF}"/>
    <hyperlink ref="A20" location="'1.4.D'!A1" display="1.4.D.Median CPI headline inflation by country group " xr:uid="{C4389D65-AA10-4764-88B0-A34006B070FE}"/>
    <hyperlink ref="A21" location="'1.4.E'!A1" display="1.4.E. Median CPI, PPI headline inflation, and the GDP deflator " xr:uid="{7EE192B8-4E92-4E64-AFA4-AD33125B7848}"/>
    <hyperlink ref="A22" location="'1.4.F'!A1" display=" 1.4.F. Median core, food, and energy CPI inflation " xr:uid="{84C1E930-AE78-47FB-863E-B0D0C03D2394}"/>
    <hyperlink ref="A24" location="'1.5.A'!A1" display=" 1.5.A. Inflation in LAC countries " xr:uid="{D5FFEFE9-0BA0-4EEC-A226-42EB0ED8CF45}"/>
    <hyperlink ref="A25" location="'1.5.B'!A1" display=" 1.5.B. Inflation in ECA countries " xr:uid="{2E2BBED6-9D14-424D-9851-7AAA74E2CC72}"/>
    <hyperlink ref="A26" location="'1.5.C'!A1" display=" 1.5.C. Share of LAC countries with inflation above 20 percent " xr:uid="{432B8FA2-4FC8-402F-9213-E7B31880E822}"/>
    <hyperlink ref="A27" location="'1.5.D'!A1" display=" 1.5.D. Share of ECA countries with inflation above 20 percent  " xr:uid="{A5369099-2AB5-4BB7-A8AA-09768FF5C0EB}"/>
    <hyperlink ref="A29" location="'1.6.A '!A1" display=" 1.6.A. CPI inflation distribution: 1970-1997 " xr:uid="{40A8EE4B-EFC8-497B-BDA1-E0116FC5CCEF}"/>
    <hyperlink ref="A30" location="'1.6.B'!A1" display="1.6.B.CPI inflation distribution: 2010-2017 " xr:uid="{FF50C643-F1C5-4B1D-9564-EFB43471078A}"/>
    <hyperlink ref="A31" location="'1.6.C'!A1" display=" 1.6.C.Inflation distribution: Advanced economies " xr:uid="{2757E231-F659-4FE2-B6F3-BF924536187E}"/>
    <hyperlink ref="A32" location="'1.6.D'!A1" display="1.6.D. Inflation distribution: EMDEs " xr:uid="{15E7BF6A-2DE9-4517-97E4-270BA806BE29}"/>
    <hyperlink ref="A33" location="'1.6.E'!A1" display="'1.6.E'!A1" xr:uid="{74FE8EB2-5CB5-44C3-9501-BDE28B048889}"/>
    <hyperlink ref="A34" location="'1.6.F'!A1" display="1.6.F.Number of EMDEs, by deviation from inflation target " xr:uid="{0241B97E-7E6C-4FFF-96DC-CB78601572B2}"/>
    <hyperlink ref="A36" location="'1.7.A'!A1" display="1.7.A. Median food inflation in EMDEs by region" xr:uid="{1425D576-61C7-4F73-8FD9-3924060F1D64}"/>
    <hyperlink ref="A37" location="'1.7.B'!A1" display="1.7.B. Median energy inflation in EMDEs by region" xr:uid="{B3D518B0-B44D-471A-B83C-E23CDE0862C2}"/>
    <hyperlink ref="A38" location="'1.7.C'!A1" display="1.7.C. Median food price inflation and global food commodity price inflation " xr:uid="{C18F51B5-5F96-435F-B2ED-23648F3AC13B}"/>
    <hyperlink ref="A39" location="'1.7.D'!A1" display="1.7.D. Median energy price inflation and global energy commodity price inflation " xr:uid="{60B09EB5-D28A-4388-AD52-59E4C1F89D29}"/>
    <hyperlink ref="A40" location="'1.7.E'!A1" display="1.7.E. Correlations of domestic inflation cycle with global commodity price cycle  " xr:uid="{BEBAFB01-8427-46A3-B86F-82C8F4CAFB40}"/>
    <hyperlink ref="A41" location="'1.7.F'!A1" display="1.7.F. Correlations of inflation cycle with global commodity price cycle  " xr:uid="{AB660815-E8D3-41B3-8A0F-DDA9BD9480FB}"/>
    <hyperlink ref="A43" location="'1.8.A'!A1" display="1.8.A. Median CPI and PPI inflation volatility " xr:uid="{5BE39803-D598-4B8F-B39F-55A3232CEC90}"/>
    <hyperlink ref="A44" location="'1.8.B'!A1" display="1.8.B. Energy, PPI, and global oil price volatility " xr:uid="{2EBF09A1-FDC2-4862-90FE-AEA496F42796}"/>
    <hyperlink ref="A45" location="'1.8.C'!A1" display="1.8.C. Inflation volatility, by country group " xr:uid="{A85F3BB8-950E-4ACC-A2E9-19EA6506E1FF}"/>
    <hyperlink ref="A46" location="'1.8.D'!A1" display="1.8.D. Inflation volatility, by region " xr:uid="{FF628BB4-1AB6-44C2-8808-3BA899CD70E8}"/>
    <hyperlink ref="A47" location="'1.8.E'!A1" display="1.8.E. Inflation volatility, by region " xr:uid="{02C025BC-A1AE-4B67-B553-FA9A6A6D3CEC}"/>
    <hyperlink ref="A48" location="'1.8.F'!A1" display="1.8.F. Median food and energy inflation volatility, by country group  " xr:uid="{4D988508-ECFF-449D-8F5E-F834A3CA4847}"/>
    <hyperlink ref="A50" location="'1.9.A'!A1" display="1.9.A. Inflation expectations in advanced economies (5-year-ahead forecasts) " xr:uid="{9847F851-4464-4B2A-A94A-A481AF7CCE5E}"/>
    <hyperlink ref="A51" location="'1.9.B'!A1" display="1.9.B. Inflation expectations in EMDEs  (5-year-ahead forecasts) " xr:uid="{E4EA4B5E-CD4D-4EA0-97AC-554DAC59A126}"/>
    <hyperlink ref="A52" location="'1.9.C'!A1" display="1.9.C. Share of countries with declines in  5-year-ahead inflation expectations, 1995-2018 " xr:uid="{44AC08A5-E844-4C40-AD80-41BE545BF865}"/>
    <hyperlink ref="A53" location="'1.9.D'!A1" display="1.9.D. Five-year-ahead inflation expectations in EMDEs, by central bank transparency  " xr:uid="{C9B22C19-23EF-4BD5-8C04-1022491C701A}"/>
    <hyperlink ref="A55" location="'1.10.A'!A1" display="1.10.A.Inflation distribution " xr:uid="{C54073F5-C19D-4BEB-BFC5-5E74F1597E05}"/>
    <hyperlink ref="A56" location="'1.10.B'!A1" display="1.10.B. Inflation and inflation volatility " xr:uid="{B53B0A6A-56D3-4886-AFA3-42BEA2DAD97A}"/>
    <hyperlink ref="A57" location="'1.10.C'!A1" display="1.10.C. Inflation in 1900-13, 1944-71 and 2010-17" xr:uid="{20F3F17E-63F5-46E2-B5C0-9987379933EB}"/>
    <hyperlink ref="A58" location="'1.10.D'!A1" display="1.10.D.Inflation volatility in 1900-13, 1944-71, and  2010-17  " xr:uid="{A3086355-DB51-4EB1-A22B-343E4D9FDEA8}"/>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C8528-D8BA-4322-B681-BC7BD25B7C49}">
  <sheetPr codeName="Sheet11"/>
  <dimension ref="A1:Z36"/>
  <sheetViews>
    <sheetView zoomScale="70" zoomScaleNormal="70" workbookViewId="0">
      <selection activeCell="A36" sqref="A36"/>
    </sheetView>
  </sheetViews>
  <sheetFormatPr defaultRowHeight="18" x14ac:dyDescent="0.25"/>
  <cols>
    <col min="1" max="23" width="9.140625" style="1"/>
    <col min="24" max="24" width="9.140625" style="9"/>
    <col min="25" max="25" width="9.140625" style="1"/>
    <col min="26" max="26" width="9.140625" style="9"/>
    <col min="27" max="16384" width="9.140625" style="1"/>
  </cols>
  <sheetData>
    <row r="1" spans="1:22" ht="26.25" x14ac:dyDescent="0.4">
      <c r="A1" s="2" t="s">
        <v>368</v>
      </c>
    </row>
    <row r="2" spans="1:22" x14ac:dyDescent="0.25">
      <c r="V2" s="1" t="s">
        <v>39</v>
      </c>
    </row>
    <row r="3" spans="1:22" x14ac:dyDescent="0.25">
      <c r="U3" s="1" t="s">
        <v>40</v>
      </c>
      <c r="V3" s="1">
        <v>3.8526899999999999</v>
      </c>
    </row>
    <row r="4" spans="1:22" x14ac:dyDescent="0.25">
      <c r="U4" s="1" t="s">
        <v>41</v>
      </c>
      <c r="V4" s="1">
        <v>163.57300000000001</v>
      </c>
    </row>
    <row r="32" spans="1:1" x14ac:dyDescent="0.25">
      <c r="A32" s="1" t="s">
        <v>324</v>
      </c>
    </row>
    <row r="33" spans="1:18" x14ac:dyDescent="0.25">
      <c r="A33" s="31" t="s">
        <v>330</v>
      </c>
      <c r="B33" s="31"/>
      <c r="C33" s="31"/>
      <c r="D33" s="31"/>
      <c r="E33" s="31"/>
      <c r="F33" s="31"/>
      <c r="G33" s="31"/>
      <c r="H33" s="31"/>
      <c r="I33" s="31"/>
      <c r="J33" s="31"/>
      <c r="K33" s="31"/>
      <c r="L33" s="31"/>
      <c r="M33" s="31"/>
      <c r="N33" s="31"/>
      <c r="O33" s="31"/>
      <c r="P33" s="31"/>
      <c r="Q33" s="31"/>
      <c r="R33" s="31"/>
    </row>
    <row r="34" spans="1:18" x14ac:dyDescent="0.25">
      <c r="A34" s="31"/>
      <c r="B34" s="31"/>
      <c r="C34" s="31"/>
      <c r="D34" s="31"/>
      <c r="E34" s="31"/>
      <c r="F34" s="31"/>
      <c r="G34" s="31"/>
      <c r="H34" s="31"/>
      <c r="I34" s="31"/>
      <c r="J34" s="31"/>
      <c r="K34" s="31"/>
      <c r="L34" s="31"/>
      <c r="M34" s="31"/>
      <c r="N34" s="31"/>
      <c r="O34" s="31"/>
      <c r="P34" s="31"/>
      <c r="Q34" s="31"/>
      <c r="R34" s="31"/>
    </row>
    <row r="35" spans="1:18" x14ac:dyDescent="0.25">
      <c r="A35" s="31"/>
      <c r="B35" s="31"/>
      <c r="C35" s="31"/>
      <c r="D35" s="31"/>
      <c r="E35" s="31"/>
      <c r="F35" s="31"/>
      <c r="G35" s="31"/>
      <c r="H35" s="31"/>
      <c r="I35" s="31"/>
      <c r="J35" s="31"/>
      <c r="K35" s="31"/>
      <c r="L35" s="31"/>
      <c r="M35" s="31"/>
      <c r="N35" s="31"/>
      <c r="O35" s="31"/>
      <c r="P35" s="31"/>
      <c r="Q35" s="31"/>
      <c r="R35" s="31"/>
    </row>
    <row r="36" spans="1:18" x14ac:dyDescent="0.25">
      <c r="A36" s="27" t="s">
        <v>359</v>
      </c>
    </row>
  </sheetData>
  <mergeCells count="1">
    <mergeCell ref="A33:R35"/>
  </mergeCells>
  <hyperlinks>
    <hyperlink ref="A36" location="'Read Me'!A1" display="Return to Read Me" xr:uid="{7E50AE70-A85F-4AE8-80DA-29A88DA3DF1D}"/>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80963-31D9-4130-A662-917B3F340A4D}">
  <sheetPr codeName="Sheet12"/>
  <dimension ref="A1:V36"/>
  <sheetViews>
    <sheetView zoomScale="70" zoomScaleNormal="70" workbookViewId="0">
      <selection activeCell="A36" sqref="A36"/>
    </sheetView>
  </sheetViews>
  <sheetFormatPr defaultRowHeight="18" x14ac:dyDescent="0.25"/>
  <cols>
    <col min="1" max="16384" width="9.140625" style="1"/>
  </cols>
  <sheetData>
    <row r="1" spans="1:22" ht="26.25" x14ac:dyDescent="0.4">
      <c r="A1" s="2" t="s">
        <v>406</v>
      </c>
    </row>
    <row r="2" spans="1:22" x14ac:dyDescent="0.25">
      <c r="V2" s="1" t="s">
        <v>42</v>
      </c>
    </row>
    <row r="3" spans="1:22" x14ac:dyDescent="0.25">
      <c r="U3" s="1" t="s">
        <v>33</v>
      </c>
      <c r="V3" s="1">
        <v>5.19224</v>
      </c>
    </row>
    <row r="4" spans="1:22" x14ac:dyDescent="0.25">
      <c r="U4" s="1" t="s">
        <v>34</v>
      </c>
      <c r="V4" s="1">
        <v>5.9846599999999999</v>
      </c>
    </row>
    <row r="32" spans="1:1" x14ac:dyDescent="0.25">
      <c r="A32" s="1" t="s">
        <v>324</v>
      </c>
    </row>
    <row r="33" spans="1:18" x14ac:dyDescent="0.25">
      <c r="A33" s="31" t="s">
        <v>331</v>
      </c>
      <c r="B33" s="31"/>
      <c r="C33" s="31"/>
      <c r="D33" s="31"/>
      <c r="E33" s="31"/>
      <c r="F33" s="31"/>
      <c r="G33" s="31"/>
      <c r="H33" s="31"/>
      <c r="I33" s="31"/>
      <c r="J33" s="31"/>
      <c r="K33" s="31"/>
      <c r="L33" s="31"/>
      <c r="M33" s="31"/>
      <c r="N33" s="31"/>
      <c r="O33" s="31"/>
      <c r="P33" s="31"/>
      <c r="Q33" s="31"/>
      <c r="R33" s="31"/>
    </row>
    <row r="34" spans="1:18" x14ac:dyDescent="0.25">
      <c r="A34" s="31"/>
      <c r="B34" s="31"/>
      <c r="C34" s="31"/>
      <c r="D34" s="31"/>
      <c r="E34" s="31"/>
      <c r="F34" s="31"/>
      <c r="G34" s="31"/>
      <c r="H34" s="31"/>
      <c r="I34" s="31"/>
      <c r="J34" s="31"/>
      <c r="K34" s="31"/>
      <c r="L34" s="31"/>
      <c r="M34" s="31"/>
      <c r="N34" s="31"/>
      <c r="O34" s="31"/>
      <c r="P34" s="31"/>
      <c r="Q34" s="31"/>
      <c r="R34" s="31"/>
    </row>
    <row r="35" spans="1:18" x14ac:dyDescent="0.25">
      <c r="A35" s="31"/>
      <c r="B35" s="31"/>
      <c r="C35" s="31"/>
      <c r="D35" s="31"/>
      <c r="E35" s="31"/>
      <c r="F35" s="31"/>
      <c r="G35" s="31"/>
      <c r="H35" s="31"/>
      <c r="I35" s="31"/>
      <c r="J35" s="31"/>
      <c r="K35" s="31"/>
      <c r="L35" s="31"/>
      <c r="M35" s="31"/>
      <c r="N35" s="31"/>
      <c r="O35" s="31"/>
      <c r="P35" s="31"/>
      <c r="Q35" s="31"/>
      <c r="R35" s="31"/>
    </row>
    <row r="36" spans="1:18" x14ac:dyDescent="0.25">
      <c r="A36" s="27" t="s">
        <v>359</v>
      </c>
    </row>
  </sheetData>
  <mergeCells count="1">
    <mergeCell ref="A33:R35"/>
  </mergeCells>
  <hyperlinks>
    <hyperlink ref="A36" location="'Read Me'!A1" display="Return to Read Me" xr:uid="{3911A39F-0DCF-4AB8-866D-6563E111AC26}"/>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A5CD0-BE12-4416-9962-B33CC2A487F8}">
  <sheetPr codeName="Sheet13"/>
  <dimension ref="A1:Z36"/>
  <sheetViews>
    <sheetView zoomScale="70" zoomScaleNormal="70" workbookViewId="0">
      <selection activeCell="A36" sqref="A36"/>
    </sheetView>
  </sheetViews>
  <sheetFormatPr defaultRowHeight="18" x14ac:dyDescent="0.25"/>
  <cols>
    <col min="1" max="23" width="9.140625" style="1"/>
    <col min="24" max="24" width="9.140625" style="9"/>
    <col min="25" max="25" width="9.140625" style="1"/>
    <col min="26" max="26" width="9.140625" style="9"/>
    <col min="27" max="16384" width="9.140625" style="1"/>
  </cols>
  <sheetData>
    <row r="1" spans="1:24" ht="26.25" x14ac:dyDescent="0.4">
      <c r="A1" s="2" t="s">
        <v>369</v>
      </c>
    </row>
    <row r="2" spans="1:24" x14ac:dyDescent="0.25">
      <c r="V2" s="1" t="s">
        <v>35</v>
      </c>
      <c r="W2" s="1" t="s">
        <v>36</v>
      </c>
    </row>
    <row r="3" spans="1:24" x14ac:dyDescent="0.25">
      <c r="U3" s="1" t="s">
        <v>37</v>
      </c>
      <c r="V3" s="1">
        <v>3.8371</v>
      </c>
      <c r="W3" s="1">
        <v>4.4894400000000001</v>
      </c>
    </row>
    <row r="4" spans="1:24" x14ac:dyDescent="0.25">
      <c r="U4" s="1" t="s">
        <v>38</v>
      </c>
      <c r="V4" s="1">
        <v>3.4366699999999999</v>
      </c>
      <c r="W4" s="1">
        <v>4.0698999999999996</v>
      </c>
      <c r="X4" s="1"/>
    </row>
    <row r="7" spans="1:24" x14ac:dyDescent="0.25">
      <c r="X7" s="1"/>
    </row>
    <row r="8" spans="1:24" x14ac:dyDescent="0.25">
      <c r="X8" s="1"/>
    </row>
    <row r="9" spans="1:24" x14ac:dyDescent="0.25">
      <c r="X9" s="1"/>
    </row>
    <row r="10" spans="1:24" x14ac:dyDescent="0.25">
      <c r="X10" s="1"/>
    </row>
    <row r="32" spans="1:1" x14ac:dyDescent="0.25">
      <c r="A32" s="1" t="s">
        <v>324</v>
      </c>
    </row>
    <row r="33" spans="1:18" x14ac:dyDescent="0.25">
      <c r="A33" s="31" t="s">
        <v>332</v>
      </c>
      <c r="B33" s="31"/>
      <c r="C33" s="31"/>
      <c r="D33" s="31"/>
      <c r="E33" s="31"/>
      <c r="F33" s="31"/>
      <c r="G33" s="31"/>
      <c r="H33" s="31"/>
      <c r="I33" s="31"/>
      <c r="J33" s="31"/>
      <c r="K33" s="31"/>
      <c r="L33" s="31"/>
      <c r="M33" s="31"/>
      <c r="N33" s="31"/>
      <c r="O33" s="31"/>
      <c r="P33" s="31"/>
      <c r="Q33" s="31"/>
      <c r="R33" s="31"/>
    </row>
    <row r="34" spans="1:18" x14ac:dyDescent="0.25">
      <c r="A34" s="31"/>
      <c r="B34" s="31"/>
      <c r="C34" s="31"/>
      <c r="D34" s="31"/>
      <c r="E34" s="31"/>
      <c r="F34" s="31"/>
      <c r="G34" s="31"/>
      <c r="H34" s="31"/>
      <c r="I34" s="31"/>
      <c r="J34" s="31"/>
      <c r="K34" s="31"/>
      <c r="L34" s="31"/>
      <c r="M34" s="31"/>
      <c r="N34" s="31"/>
      <c r="O34" s="31"/>
      <c r="P34" s="31"/>
      <c r="Q34" s="31"/>
      <c r="R34" s="31"/>
    </row>
    <row r="35" spans="1:18" x14ac:dyDescent="0.25">
      <c r="A35" s="31"/>
      <c r="B35" s="31"/>
      <c r="C35" s="31"/>
      <c r="D35" s="31"/>
      <c r="E35" s="31"/>
      <c r="F35" s="31"/>
      <c r="G35" s="31"/>
      <c r="H35" s="31"/>
      <c r="I35" s="31"/>
      <c r="J35" s="31"/>
      <c r="K35" s="31"/>
      <c r="L35" s="31"/>
      <c r="M35" s="31"/>
      <c r="N35" s="31"/>
      <c r="O35" s="31"/>
      <c r="P35" s="31"/>
      <c r="Q35" s="31"/>
      <c r="R35" s="31"/>
    </row>
    <row r="36" spans="1:18" x14ac:dyDescent="0.25">
      <c r="A36" s="27" t="s">
        <v>359</v>
      </c>
    </row>
  </sheetData>
  <mergeCells count="1">
    <mergeCell ref="A33:R35"/>
  </mergeCells>
  <hyperlinks>
    <hyperlink ref="A36" location="'Read Me'!A1" display="Return to Read Me" xr:uid="{53DC6B52-DFDE-48C0-BA53-2888A388328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007E5-6E5A-4A64-ADB0-288040CBDD84}">
  <sheetPr codeName="Sheet14"/>
  <dimension ref="A1:Z36"/>
  <sheetViews>
    <sheetView zoomScale="70" zoomScaleNormal="70" workbookViewId="0">
      <selection activeCell="A36" sqref="A36"/>
    </sheetView>
  </sheetViews>
  <sheetFormatPr defaultRowHeight="18" x14ac:dyDescent="0.25"/>
  <cols>
    <col min="1" max="23" width="9.140625" style="1"/>
    <col min="24" max="24" width="9.140625" style="9"/>
    <col min="25" max="25" width="9.140625" style="1"/>
    <col min="26" max="26" width="9.140625" style="9"/>
    <col min="27" max="16384" width="9.140625" style="1"/>
  </cols>
  <sheetData>
    <row r="1" spans="1:24" ht="35.25" customHeight="1" x14ac:dyDescent="0.4">
      <c r="A1" s="28" t="s">
        <v>370</v>
      </c>
    </row>
    <row r="2" spans="1:24" x14ac:dyDescent="0.25">
      <c r="V2" s="9" t="s">
        <v>31</v>
      </c>
      <c r="W2" s="1" t="s">
        <v>32</v>
      </c>
    </row>
    <row r="3" spans="1:24" x14ac:dyDescent="0.25">
      <c r="U3" s="1" t="s">
        <v>33</v>
      </c>
      <c r="V3" s="9">
        <v>25.405771000000001</v>
      </c>
      <c r="W3" s="1">
        <v>24.9419</v>
      </c>
    </row>
    <row r="4" spans="1:24" x14ac:dyDescent="0.25">
      <c r="U4" s="1" t="s">
        <v>34</v>
      </c>
      <c r="V4" s="9">
        <v>16.018082</v>
      </c>
      <c r="W4" s="1">
        <v>21.883800000000001</v>
      </c>
    </row>
    <row r="5" spans="1:24" x14ac:dyDescent="0.25">
      <c r="X5" s="1"/>
    </row>
    <row r="6" spans="1:24" x14ac:dyDescent="0.25">
      <c r="X6" s="1"/>
    </row>
    <row r="11" spans="1:24" x14ac:dyDescent="0.25">
      <c r="X11" s="1"/>
    </row>
    <row r="12" spans="1:24" x14ac:dyDescent="0.25">
      <c r="X12" s="1"/>
    </row>
    <row r="32" spans="1:1" x14ac:dyDescent="0.25">
      <c r="A32" s="1" t="s">
        <v>323</v>
      </c>
    </row>
    <row r="33" spans="1:18" x14ac:dyDescent="0.25">
      <c r="A33" s="31" t="s">
        <v>333</v>
      </c>
      <c r="B33" s="31"/>
      <c r="C33" s="31"/>
      <c r="D33" s="31"/>
      <c r="E33" s="31"/>
      <c r="F33" s="31"/>
      <c r="G33" s="31"/>
      <c r="H33" s="31"/>
      <c r="I33" s="31"/>
      <c r="J33" s="31"/>
      <c r="K33" s="31"/>
      <c r="L33" s="31"/>
      <c r="M33" s="31"/>
      <c r="N33" s="31"/>
      <c r="O33" s="31"/>
      <c r="P33" s="31"/>
      <c r="Q33" s="31"/>
      <c r="R33" s="31"/>
    </row>
    <row r="34" spans="1:18" x14ac:dyDescent="0.25">
      <c r="A34" s="31"/>
      <c r="B34" s="31"/>
      <c r="C34" s="31"/>
      <c r="D34" s="31"/>
      <c r="E34" s="31"/>
      <c r="F34" s="31"/>
      <c r="G34" s="31"/>
      <c r="H34" s="31"/>
      <c r="I34" s="31"/>
      <c r="J34" s="31"/>
      <c r="K34" s="31"/>
      <c r="L34" s="31"/>
      <c r="M34" s="31"/>
      <c r="N34" s="31"/>
      <c r="O34" s="31"/>
      <c r="P34" s="31"/>
      <c r="Q34" s="31"/>
      <c r="R34" s="31"/>
    </row>
    <row r="35" spans="1:18" x14ac:dyDescent="0.25">
      <c r="A35" s="31"/>
      <c r="B35" s="31"/>
      <c r="C35" s="31"/>
      <c r="D35" s="31"/>
      <c r="E35" s="31"/>
      <c r="F35" s="31"/>
      <c r="G35" s="31"/>
      <c r="H35" s="31"/>
      <c r="I35" s="31"/>
      <c r="J35" s="31"/>
      <c r="K35" s="31"/>
      <c r="L35" s="31"/>
      <c r="M35" s="31"/>
      <c r="N35" s="31"/>
      <c r="O35" s="31"/>
      <c r="P35" s="31"/>
      <c r="Q35" s="31"/>
      <c r="R35" s="31"/>
    </row>
    <row r="36" spans="1:18" x14ac:dyDescent="0.25">
      <c r="A36" s="27" t="s">
        <v>359</v>
      </c>
    </row>
  </sheetData>
  <mergeCells count="1">
    <mergeCell ref="A33:R35"/>
  </mergeCells>
  <hyperlinks>
    <hyperlink ref="A36" location="'Read Me'!A1" display="Return to Read Me" xr:uid="{FACD4C68-6856-4F01-B04D-0BDD5775C7FF}"/>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0D220-04BD-41EB-B772-AA753F0272C4}">
  <sheetPr codeName="Sheet15"/>
  <dimension ref="A1:X50"/>
  <sheetViews>
    <sheetView zoomScale="70" zoomScaleNormal="70" workbookViewId="0">
      <selection activeCell="A34" sqref="A34"/>
    </sheetView>
  </sheetViews>
  <sheetFormatPr defaultRowHeight="18" x14ac:dyDescent="0.25"/>
  <cols>
    <col min="1" max="16384" width="9.140625" style="1"/>
  </cols>
  <sheetData>
    <row r="1" spans="1:24" ht="26.25" x14ac:dyDescent="0.4">
      <c r="A1" s="2" t="s">
        <v>371</v>
      </c>
    </row>
    <row r="2" spans="1:24" x14ac:dyDescent="0.25">
      <c r="V2" s="1" t="s">
        <v>0</v>
      </c>
      <c r="W2" s="1" t="s">
        <v>43</v>
      </c>
      <c r="X2" s="1" t="s">
        <v>18</v>
      </c>
    </row>
    <row r="3" spans="1:24" x14ac:dyDescent="0.25">
      <c r="U3" s="1">
        <v>1970</v>
      </c>
      <c r="V3" s="1">
        <v>1970</v>
      </c>
      <c r="W3" s="1">
        <v>6.0907900000000001</v>
      </c>
      <c r="X3" s="1">
        <v>4.3555999999999999</v>
      </c>
    </row>
    <row r="4" spans="1:24" x14ac:dyDescent="0.25">
      <c r="V4" s="1">
        <v>1971</v>
      </c>
      <c r="W4" s="1">
        <v>6.3102200000000002</v>
      </c>
      <c r="X4" s="1">
        <v>5.2631600000000001</v>
      </c>
    </row>
    <row r="5" spans="1:24" x14ac:dyDescent="0.25">
      <c r="V5" s="1">
        <v>1972</v>
      </c>
      <c r="W5" s="1">
        <v>7.6484300000000003</v>
      </c>
      <c r="X5" s="1">
        <v>6.00739</v>
      </c>
    </row>
    <row r="6" spans="1:24" x14ac:dyDescent="0.25">
      <c r="U6" s="1">
        <v>1973</v>
      </c>
      <c r="V6" s="1">
        <v>1973</v>
      </c>
      <c r="W6" s="1">
        <v>12.395099999999999</v>
      </c>
      <c r="X6" s="1">
        <v>10.26</v>
      </c>
    </row>
    <row r="7" spans="1:24" x14ac:dyDescent="0.25">
      <c r="V7" s="1">
        <v>1974</v>
      </c>
      <c r="W7" s="1">
        <v>18.417200000000001</v>
      </c>
      <c r="X7" s="1">
        <v>16.601099999999999</v>
      </c>
    </row>
    <row r="8" spans="1:24" x14ac:dyDescent="0.25">
      <c r="V8" s="1">
        <v>1975</v>
      </c>
      <c r="W8" s="1">
        <v>14.9451</v>
      </c>
      <c r="X8" s="1">
        <v>13.0649</v>
      </c>
    </row>
    <row r="9" spans="1:24" x14ac:dyDescent="0.25">
      <c r="V9" s="1">
        <v>1976</v>
      </c>
      <c r="W9" s="1">
        <v>11.853400000000001</v>
      </c>
      <c r="X9" s="1">
        <v>9.3912800000000001</v>
      </c>
    </row>
    <row r="10" spans="1:24" x14ac:dyDescent="0.25">
      <c r="U10" s="1">
        <v>1977</v>
      </c>
      <c r="V10" s="1">
        <v>1977</v>
      </c>
      <c r="W10" s="1">
        <v>13.682499999999999</v>
      </c>
      <c r="X10" s="1">
        <v>11.1</v>
      </c>
    </row>
    <row r="11" spans="1:24" x14ac:dyDescent="0.25">
      <c r="V11" s="1">
        <v>1978</v>
      </c>
      <c r="W11" s="1">
        <v>12.0907</v>
      </c>
      <c r="X11" s="1">
        <v>8.8553499999999996</v>
      </c>
    </row>
    <row r="12" spans="1:24" x14ac:dyDescent="0.25">
      <c r="V12" s="1">
        <v>1979</v>
      </c>
      <c r="W12" s="1">
        <v>13.9946</v>
      </c>
      <c r="X12" s="1">
        <v>10.989000000000001</v>
      </c>
    </row>
    <row r="13" spans="1:24" x14ac:dyDescent="0.25">
      <c r="V13" s="1">
        <v>1980</v>
      </c>
      <c r="W13" s="1">
        <v>17.324999999999999</v>
      </c>
      <c r="X13" s="1">
        <v>13.7036</v>
      </c>
    </row>
    <row r="14" spans="1:24" x14ac:dyDescent="0.25">
      <c r="U14" s="1">
        <v>1981</v>
      </c>
      <c r="V14" s="1">
        <v>1981</v>
      </c>
      <c r="W14" s="1">
        <v>15.058999999999999</v>
      </c>
      <c r="X14" s="1">
        <v>12.167400000000001</v>
      </c>
    </row>
    <row r="15" spans="1:24" x14ac:dyDescent="0.25">
      <c r="V15" s="1">
        <v>1982</v>
      </c>
      <c r="W15" s="1">
        <v>14.0259</v>
      </c>
      <c r="X15" s="1">
        <v>10.2217</v>
      </c>
    </row>
    <row r="16" spans="1:24" x14ac:dyDescent="0.25">
      <c r="V16" s="1">
        <v>1983</v>
      </c>
      <c r="W16" s="1">
        <v>13.4939</v>
      </c>
      <c r="X16" s="1">
        <v>8.6692699999999991</v>
      </c>
    </row>
    <row r="17" spans="1:24" x14ac:dyDescent="0.25">
      <c r="V17" s="1">
        <v>1984</v>
      </c>
      <c r="W17" s="1">
        <v>13.170999999999999</v>
      </c>
      <c r="X17" s="1">
        <v>7.8</v>
      </c>
    </row>
    <row r="18" spans="1:24" x14ac:dyDescent="0.25">
      <c r="U18" s="1">
        <v>1985</v>
      </c>
      <c r="V18" s="1">
        <v>1985</v>
      </c>
      <c r="W18" s="1">
        <v>12.99</v>
      </c>
      <c r="X18" s="1">
        <v>7.3549300000000004</v>
      </c>
    </row>
    <row r="19" spans="1:24" x14ac:dyDescent="0.25">
      <c r="V19" s="1">
        <v>1986</v>
      </c>
      <c r="W19" s="1">
        <v>12.207100000000001</v>
      </c>
      <c r="X19" s="1">
        <v>5.7971000000000004</v>
      </c>
    </row>
    <row r="20" spans="1:24" x14ac:dyDescent="0.25">
      <c r="V20" s="1">
        <v>1987</v>
      </c>
      <c r="W20" s="1">
        <v>12.2517</v>
      </c>
      <c r="X20" s="1">
        <v>5.7564599999999997</v>
      </c>
    </row>
    <row r="21" spans="1:24" x14ac:dyDescent="0.25">
      <c r="V21" s="1">
        <v>1988</v>
      </c>
      <c r="W21" s="1">
        <v>13.799899999999999</v>
      </c>
      <c r="X21" s="1">
        <v>7.1462300000000001</v>
      </c>
    </row>
    <row r="22" spans="1:24" x14ac:dyDescent="0.25">
      <c r="U22" s="1">
        <v>1989</v>
      </c>
      <c r="V22" s="1">
        <v>1989</v>
      </c>
      <c r="W22" s="1">
        <v>14.1663</v>
      </c>
      <c r="X22" s="1">
        <v>6.7408400000000004</v>
      </c>
    </row>
    <row r="23" spans="1:24" x14ac:dyDescent="0.25">
      <c r="V23" s="1">
        <v>1990</v>
      </c>
      <c r="W23" s="1">
        <v>15.7195</v>
      </c>
      <c r="X23" s="1">
        <v>8.4514600000000009</v>
      </c>
    </row>
    <row r="24" spans="1:24" x14ac:dyDescent="0.25">
      <c r="V24" s="1">
        <v>1991</v>
      </c>
      <c r="W24" s="1">
        <v>17.109300000000001</v>
      </c>
      <c r="X24" s="1">
        <v>9.3000000000000007</v>
      </c>
    </row>
    <row r="25" spans="1:24" x14ac:dyDescent="0.25">
      <c r="V25" s="1">
        <v>1992</v>
      </c>
      <c r="W25" s="1">
        <v>15.0175</v>
      </c>
      <c r="X25" s="1">
        <v>7.5583</v>
      </c>
    </row>
    <row r="26" spans="1:24" x14ac:dyDescent="0.25">
      <c r="U26" s="1">
        <v>1993</v>
      </c>
      <c r="V26" s="1">
        <v>1993</v>
      </c>
      <c r="W26" s="1">
        <v>13.756500000000001</v>
      </c>
      <c r="X26" s="1">
        <v>6.7</v>
      </c>
    </row>
    <row r="27" spans="1:24" x14ac:dyDescent="0.25">
      <c r="V27" s="1">
        <v>1994</v>
      </c>
      <c r="W27" s="1">
        <v>16.2288</v>
      </c>
      <c r="X27" s="1">
        <v>8.5184999999999995</v>
      </c>
    </row>
    <row r="28" spans="1:24" x14ac:dyDescent="0.25">
      <c r="V28" s="1">
        <v>1995</v>
      </c>
      <c r="W28" s="1">
        <v>15.1972</v>
      </c>
      <c r="X28" s="1">
        <v>8.4114100000000001</v>
      </c>
    </row>
    <row r="29" spans="1:24" x14ac:dyDescent="0.25">
      <c r="V29" s="1">
        <v>1996</v>
      </c>
      <c r="W29" s="1">
        <v>11.6286</v>
      </c>
      <c r="X29" s="1">
        <v>5.96502</v>
      </c>
    </row>
    <row r="30" spans="1:24" x14ac:dyDescent="0.25">
      <c r="U30" s="1">
        <v>1997</v>
      </c>
      <c r="V30" s="1">
        <v>1997</v>
      </c>
      <c r="W30" s="1">
        <v>9.4071899999999999</v>
      </c>
      <c r="X30" s="1">
        <v>4.62561</v>
      </c>
    </row>
    <row r="31" spans="1:24" x14ac:dyDescent="0.25">
      <c r="V31" s="1">
        <v>1998</v>
      </c>
      <c r="W31" s="1">
        <v>8.8872499999999999</v>
      </c>
      <c r="X31" s="1">
        <v>4.7662300000000002</v>
      </c>
    </row>
    <row r="32" spans="1:24" x14ac:dyDescent="0.25">
      <c r="A32" s="1" t="s">
        <v>324</v>
      </c>
      <c r="V32" s="1">
        <v>1999</v>
      </c>
      <c r="W32" s="1">
        <v>7.6614699999999996</v>
      </c>
      <c r="X32" s="1">
        <v>2.9537100000000001</v>
      </c>
    </row>
    <row r="33" spans="1:24" x14ac:dyDescent="0.25">
      <c r="A33" s="1" t="s">
        <v>334</v>
      </c>
      <c r="V33" s="1">
        <v>2000</v>
      </c>
      <c r="W33" s="1">
        <v>7.2739000000000003</v>
      </c>
      <c r="X33" s="1">
        <v>3.3768600000000002</v>
      </c>
    </row>
    <row r="34" spans="1:24" x14ac:dyDescent="0.25">
      <c r="A34" s="27" t="s">
        <v>359</v>
      </c>
      <c r="U34" s="1">
        <v>2001</v>
      </c>
      <c r="V34" s="1">
        <v>2001</v>
      </c>
      <c r="W34" s="1">
        <v>6.8736300000000004</v>
      </c>
      <c r="X34" s="1">
        <v>4.0055100000000001</v>
      </c>
    </row>
    <row r="35" spans="1:24" x14ac:dyDescent="0.25">
      <c r="V35" s="1">
        <v>2002</v>
      </c>
      <c r="W35" s="1">
        <v>6.8199399999999999</v>
      </c>
      <c r="X35" s="1">
        <v>3.0293999999999999</v>
      </c>
    </row>
    <row r="36" spans="1:24" x14ac:dyDescent="0.25">
      <c r="V36" s="1">
        <v>2003</v>
      </c>
      <c r="W36" s="1">
        <v>6.9943799999999996</v>
      </c>
      <c r="X36" s="1">
        <v>3.3025500000000001</v>
      </c>
    </row>
    <row r="37" spans="1:24" x14ac:dyDescent="0.25">
      <c r="V37" s="1">
        <v>2004</v>
      </c>
      <c r="W37" s="1">
        <v>6.0946400000000001</v>
      </c>
      <c r="X37" s="1">
        <v>3.6917399999999998</v>
      </c>
    </row>
    <row r="38" spans="1:24" x14ac:dyDescent="0.25">
      <c r="U38" s="1">
        <v>2005</v>
      </c>
      <c r="V38" s="1">
        <v>2005</v>
      </c>
      <c r="W38" s="1">
        <v>6.49268</v>
      </c>
      <c r="X38" s="1">
        <v>4.1429799999999997</v>
      </c>
    </row>
    <row r="39" spans="1:24" x14ac:dyDescent="0.25">
      <c r="V39" s="1">
        <v>2006</v>
      </c>
      <c r="W39" s="1">
        <v>6.2861799999999999</v>
      </c>
      <c r="X39" s="1">
        <v>4.4158999999999997</v>
      </c>
    </row>
    <row r="40" spans="1:24" x14ac:dyDescent="0.25">
      <c r="V40" s="1">
        <v>2007</v>
      </c>
      <c r="W40" s="1">
        <v>6.09788</v>
      </c>
      <c r="X40" s="1">
        <v>4.9659800000000001</v>
      </c>
    </row>
    <row r="41" spans="1:24" x14ac:dyDescent="0.25">
      <c r="V41" s="1">
        <v>2008</v>
      </c>
      <c r="W41" s="1">
        <v>10.2744</v>
      </c>
      <c r="X41" s="1">
        <v>8.7162699999999997</v>
      </c>
    </row>
    <row r="42" spans="1:24" x14ac:dyDescent="0.25">
      <c r="U42" s="1">
        <v>2009</v>
      </c>
      <c r="V42" s="1">
        <v>2009</v>
      </c>
      <c r="W42" s="1">
        <v>4.4245999999999999</v>
      </c>
      <c r="X42" s="1">
        <v>3.2147000000000001</v>
      </c>
    </row>
    <row r="43" spans="1:24" x14ac:dyDescent="0.25">
      <c r="V43" s="1">
        <v>2010</v>
      </c>
      <c r="W43" s="1">
        <v>4.6478000000000002</v>
      </c>
      <c r="X43" s="1">
        <v>3.53491</v>
      </c>
    </row>
    <row r="44" spans="1:24" x14ac:dyDescent="0.25">
      <c r="V44" s="1">
        <v>2011</v>
      </c>
      <c r="W44" s="1">
        <v>6.6300999999999997</v>
      </c>
      <c r="X44" s="1">
        <v>4.9053399999999998</v>
      </c>
    </row>
    <row r="45" spans="1:24" x14ac:dyDescent="0.25">
      <c r="V45" s="1">
        <v>2012</v>
      </c>
      <c r="W45" s="1">
        <v>5.9222700000000001</v>
      </c>
      <c r="X45" s="1">
        <v>3.85216</v>
      </c>
    </row>
    <row r="46" spans="1:24" x14ac:dyDescent="0.25">
      <c r="U46" s="1">
        <v>2013</v>
      </c>
      <c r="V46" s="1">
        <v>2013</v>
      </c>
      <c r="W46" s="1">
        <v>4.7669300000000003</v>
      </c>
      <c r="X46" s="1">
        <v>2.7027000000000001</v>
      </c>
    </row>
    <row r="47" spans="1:24" x14ac:dyDescent="0.25">
      <c r="V47" s="1">
        <v>2014</v>
      </c>
      <c r="W47" s="1">
        <v>4.5003399999999996</v>
      </c>
      <c r="X47" s="1">
        <v>2.7619500000000001</v>
      </c>
    </row>
    <row r="48" spans="1:24" x14ac:dyDescent="0.25">
      <c r="V48" s="1">
        <v>2015</v>
      </c>
      <c r="W48" s="1">
        <v>4.3750099999999996</v>
      </c>
      <c r="X48" s="1">
        <v>1.8</v>
      </c>
    </row>
    <row r="49" spans="21:24" x14ac:dyDescent="0.25">
      <c r="V49" s="1">
        <v>2016</v>
      </c>
      <c r="W49" s="1">
        <v>4.7377500000000001</v>
      </c>
      <c r="X49" s="1">
        <v>2.1880000000000002</v>
      </c>
    </row>
    <row r="50" spans="21:24" x14ac:dyDescent="0.25">
      <c r="U50" s="1">
        <v>2017</v>
      </c>
      <c r="V50" s="1">
        <v>2017</v>
      </c>
      <c r="W50" s="1">
        <v>3.8983699999999999</v>
      </c>
      <c r="X50" s="1">
        <v>2.2542800000000001</v>
      </c>
    </row>
  </sheetData>
  <hyperlinks>
    <hyperlink ref="A34" location="'Read Me'!A1" display="Return to Read Me" xr:uid="{358B6837-96DE-4A7F-9103-A5A48D2DA44F}"/>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76C04-EF7E-40CE-8A4D-2D044EB11266}">
  <sheetPr codeName="Sheet16"/>
  <dimension ref="A1:V48"/>
  <sheetViews>
    <sheetView zoomScale="70" zoomScaleNormal="70" workbookViewId="0">
      <selection activeCell="A35" sqref="A35"/>
    </sheetView>
  </sheetViews>
  <sheetFormatPr defaultRowHeight="18" x14ac:dyDescent="0.25"/>
  <cols>
    <col min="1" max="16384" width="9.140625" style="1"/>
  </cols>
  <sheetData>
    <row r="1" spans="1:22" ht="26.25" x14ac:dyDescent="0.4">
      <c r="A1" s="2" t="s">
        <v>372</v>
      </c>
    </row>
    <row r="2" spans="1:22" x14ac:dyDescent="0.25">
      <c r="U2" s="1" t="s">
        <v>0</v>
      </c>
      <c r="V2" s="1" t="s">
        <v>61</v>
      </c>
    </row>
    <row r="3" spans="1:22" x14ac:dyDescent="0.25">
      <c r="U3" s="1">
        <v>1971</v>
      </c>
      <c r="V3" s="1">
        <v>3.3442539999999998</v>
      </c>
    </row>
    <row r="4" spans="1:22" x14ac:dyDescent="0.25">
      <c r="U4" s="1">
        <v>1972</v>
      </c>
      <c r="V4" s="1">
        <v>6.1527510000000003</v>
      </c>
    </row>
    <row r="5" spans="1:22" x14ac:dyDescent="0.25">
      <c r="U5" s="1">
        <v>1973</v>
      </c>
      <c r="V5" s="1">
        <v>9.3289790000000004</v>
      </c>
    </row>
    <row r="6" spans="1:22" x14ac:dyDescent="0.25">
      <c r="U6" s="1">
        <v>1974</v>
      </c>
      <c r="V6" s="1">
        <v>14.36242</v>
      </c>
    </row>
    <row r="7" spans="1:22" x14ac:dyDescent="0.25">
      <c r="U7" s="1">
        <v>1975</v>
      </c>
      <c r="V7" s="1">
        <v>12.24596</v>
      </c>
    </row>
    <row r="8" spans="1:22" x14ac:dyDescent="0.25">
      <c r="U8" s="1">
        <v>1976</v>
      </c>
      <c r="V8" s="1">
        <v>9.796659</v>
      </c>
    </row>
    <row r="9" spans="1:22" x14ac:dyDescent="0.25">
      <c r="U9" s="1">
        <v>1977</v>
      </c>
      <c r="V9" s="1">
        <v>9.9135740000000006</v>
      </c>
    </row>
    <row r="10" spans="1:22" x14ac:dyDescent="0.25">
      <c r="U10" s="1">
        <v>1978</v>
      </c>
      <c r="V10" s="1">
        <v>8.9562150000000003</v>
      </c>
    </row>
    <row r="11" spans="1:22" x14ac:dyDescent="0.25">
      <c r="U11" s="1">
        <v>1979</v>
      </c>
      <c r="V11" s="1">
        <v>10.751569999999999</v>
      </c>
    </row>
    <row r="12" spans="1:22" x14ac:dyDescent="0.25">
      <c r="U12" s="1">
        <v>1980</v>
      </c>
      <c r="V12" s="1">
        <v>12.809810000000001</v>
      </c>
    </row>
    <row r="13" spans="1:22" x14ac:dyDescent="0.25">
      <c r="U13" s="1">
        <v>1981</v>
      </c>
      <c r="V13" s="1">
        <v>11.38926</v>
      </c>
    </row>
    <row r="14" spans="1:22" x14ac:dyDescent="0.25">
      <c r="U14" s="1">
        <v>1982</v>
      </c>
      <c r="V14" s="1">
        <v>9.4869190000000003</v>
      </c>
    </row>
    <row r="15" spans="1:22" x14ac:dyDescent="0.25">
      <c r="U15" s="1">
        <v>1983</v>
      </c>
      <c r="V15" s="1">
        <v>8.5209240000000008</v>
      </c>
    </row>
    <row r="16" spans="1:22" x14ac:dyDescent="0.25">
      <c r="U16" s="1">
        <v>1984</v>
      </c>
      <c r="V16" s="1">
        <v>7.4544620000000004</v>
      </c>
    </row>
    <row r="17" spans="1:22" x14ac:dyDescent="0.25">
      <c r="U17" s="1">
        <v>1985</v>
      </c>
      <c r="V17" s="1">
        <v>7.0495710000000003</v>
      </c>
    </row>
    <row r="18" spans="1:22" x14ac:dyDescent="0.25">
      <c r="U18" s="1">
        <v>1986</v>
      </c>
      <c r="V18" s="1">
        <v>5.9236519999999997</v>
      </c>
    </row>
    <row r="19" spans="1:22" x14ac:dyDescent="0.25">
      <c r="U19" s="1">
        <v>1987</v>
      </c>
      <c r="V19" s="1">
        <v>6.5935569999999997</v>
      </c>
    </row>
    <row r="20" spans="1:22" x14ac:dyDescent="0.25">
      <c r="U20" s="1">
        <v>1988</v>
      </c>
      <c r="V20" s="1">
        <v>7.1204219999999996</v>
      </c>
    </row>
    <row r="21" spans="1:22" x14ac:dyDescent="0.25">
      <c r="U21" s="1">
        <v>1989</v>
      </c>
      <c r="V21" s="1">
        <v>7.3079879999999999</v>
      </c>
    </row>
    <row r="22" spans="1:22" x14ac:dyDescent="0.25">
      <c r="U22" s="1">
        <v>1990</v>
      </c>
      <c r="V22" s="1">
        <v>7.8365179999999999</v>
      </c>
    </row>
    <row r="23" spans="1:22" x14ac:dyDescent="0.25">
      <c r="U23" s="1">
        <v>1991</v>
      </c>
      <c r="V23" s="1">
        <v>7.6776160000000004</v>
      </c>
    </row>
    <row r="24" spans="1:22" x14ac:dyDescent="0.25">
      <c r="U24" s="1">
        <v>1992</v>
      </c>
      <c r="V24" s="1">
        <v>6.9554020000000003</v>
      </c>
    </row>
    <row r="25" spans="1:22" x14ac:dyDescent="0.25">
      <c r="U25" s="1">
        <v>1993</v>
      </c>
      <c r="V25" s="1">
        <v>6.3539289999999999</v>
      </c>
    </row>
    <row r="26" spans="1:22" x14ac:dyDescent="0.25">
      <c r="U26" s="1">
        <v>1994</v>
      </c>
      <c r="V26" s="1">
        <v>7.9809070000000002</v>
      </c>
    </row>
    <row r="27" spans="1:22" x14ac:dyDescent="0.25">
      <c r="U27" s="1">
        <v>1995</v>
      </c>
      <c r="V27" s="1">
        <v>8.2278470000000006</v>
      </c>
    </row>
    <row r="28" spans="1:22" x14ac:dyDescent="0.25">
      <c r="U28" s="1">
        <v>1996</v>
      </c>
      <c r="V28" s="1">
        <v>6.7935930000000004</v>
      </c>
    </row>
    <row r="29" spans="1:22" x14ac:dyDescent="0.25">
      <c r="U29" s="1">
        <v>1997</v>
      </c>
      <c r="V29" s="1">
        <v>5.4797219999999998</v>
      </c>
    </row>
    <row r="30" spans="1:22" x14ac:dyDescent="0.25">
      <c r="U30" s="1">
        <v>1998</v>
      </c>
      <c r="V30" s="1">
        <v>4.5881559999999997</v>
      </c>
    </row>
    <row r="31" spans="1:22" x14ac:dyDescent="0.25">
      <c r="U31" s="1">
        <v>1999</v>
      </c>
      <c r="V31" s="1">
        <v>3.1949360000000002</v>
      </c>
    </row>
    <row r="32" spans="1:22" x14ac:dyDescent="0.25">
      <c r="A32" s="1" t="s">
        <v>324</v>
      </c>
      <c r="U32" s="1">
        <v>2000</v>
      </c>
      <c r="V32" s="1">
        <v>3.4317289999999998</v>
      </c>
    </row>
    <row r="33" spans="1:22" x14ac:dyDescent="0.25">
      <c r="A33" s="31" t="s">
        <v>335</v>
      </c>
      <c r="B33" s="31"/>
      <c r="C33" s="31"/>
      <c r="D33" s="31"/>
      <c r="E33" s="31"/>
      <c r="F33" s="31"/>
      <c r="G33" s="31"/>
      <c r="H33" s="31"/>
      <c r="I33" s="31"/>
      <c r="J33" s="31"/>
      <c r="K33" s="31"/>
      <c r="L33" s="31"/>
      <c r="M33" s="31"/>
      <c r="N33" s="31"/>
      <c r="O33" s="31"/>
      <c r="P33" s="31"/>
      <c r="Q33" s="31"/>
      <c r="R33" s="31"/>
      <c r="U33" s="1">
        <v>2001</v>
      </c>
      <c r="V33" s="1">
        <v>3.7380849999999999</v>
      </c>
    </row>
    <row r="34" spans="1:22" x14ac:dyDescent="0.25">
      <c r="A34" s="31"/>
      <c r="B34" s="31"/>
      <c r="C34" s="31"/>
      <c r="D34" s="31"/>
      <c r="E34" s="31"/>
      <c r="F34" s="31"/>
      <c r="G34" s="31"/>
      <c r="H34" s="31"/>
      <c r="I34" s="31"/>
      <c r="J34" s="31"/>
      <c r="K34" s="31"/>
      <c r="L34" s="31"/>
      <c r="M34" s="31"/>
      <c r="N34" s="31"/>
      <c r="O34" s="31"/>
      <c r="P34" s="31"/>
      <c r="Q34" s="31"/>
      <c r="R34" s="31"/>
      <c r="U34" s="1">
        <v>2002</v>
      </c>
      <c r="V34" s="1">
        <v>3.1439110000000001</v>
      </c>
    </row>
    <row r="35" spans="1:22" x14ac:dyDescent="0.25">
      <c r="A35" s="27" t="s">
        <v>359</v>
      </c>
      <c r="U35" s="1">
        <v>2003</v>
      </c>
      <c r="V35" s="1">
        <v>3.1978849999999999</v>
      </c>
    </row>
    <row r="36" spans="1:22" x14ac:dyDescent="0.25">
      <c r="U36" s="1">
        <v>2004</v>
      </c>
      <c r="V36" s="1">
        <v>3.3078910000000001</v>
      </c>
    </row>
    <row r="37" spans="1:22" x14ac:dyDescent="0.25">
      <c r="U37" s="1">
        <v>2005</v>
      </c>
      <c r="V37" s="1">
        <v>3.9349789999999998</v>
      </c>
    </row>
    <row r="38" spans="1:22" x14ac:dyDescent="0.25">
      <c r="U38" s="1">
        <v>2006</v>
      </c>
      <c r="V38" s="1">
        <v>4.2954299999999996</v>
      </c>
    </row>
    <row r="39" spans="1:22" x14ac:dyDescent="0.25">
      <c r="U39" s="1">
        <v>2007</v>
      </c>
      <c r="V39" s="1">
        <v>4.7743710000000004</v>
      </c>
    </row>
    <row r="40" spans="1:22" x14ac:dyDescent="0.25">
      <c r="U40" s="1">
        <v>2008</v>
      </c>
      <c r="V40" s="1">
        <v>6.9368679999999996</v>
      </c>
    </row>
    <row r="41" spans="1:22" x14ac:dyDescent="0.25">
      <c r="U41" s="1">
        <v>2009</v>
      </c>
      <c r="V41" s="1">
        <v>3.5061100000000001</v>
      </c>
    </row>
    <row r="42" spans="1:22" x14ac:dyDescent="0.25">
      <c r="U42" s="1">
        <v>2010</v>
      </c>
      <c r="V42" s="1">
        <v>3.5895190000000001</v>
      </c>
    </row>
    <row r="43" spans="1:22" x14ac:dyDescent="0.25">
      <c r="U43" s="1">
        <v>2011</v>
      </c>
      <c r="V43" s="1">
        <v>4.3658489999999999</v>
      </c>
    </row>
    <row r="44" spans="1:22" x14ac:dyDescent="0.25">
      <c r="U44" s="1">
        <v>2012</v>
      </c>
      <c r="V44" s="1">
        <v>3.4532129999999999</v>
      </c>
    </row>
    <row r="45" spans="1:22" x14ac:dyDescent="0.25">
      <c r="U45" s="1">
        <v>2013</v>
      </c>
      <c r="V45" s="1">
        <v>2.6846160000000001</v>
      </c>
    </row>
    <row r="46" spans="1:22" x14ac:dyDescent="0.25">
      <c r="U46" s="1">
        <v>2014</v>
      </c>
      <c r="V46" s="1">
        <v>2.1925690000000002</v>
      </c>
    </row>
    <row r="47" spans="1:22" x14ac:dyDescent="0.25">
      <c r="U47" s="1">
        <v>2015</v>
      </c>
      <c r="V47" s="1">
        <v>1.7045090000000001</v>
      </c>
    </row>
    <row r="48" spans="1:22" x14ac:dyDescent="0.25">
      <c r="U48" s="1">
        <v>2016</v>
      </c>
      <c r="V48" s="1">
        <v>1.6408050000000001</v>
      </c>
    </row>
  </sheetData>
  <mergeCells count="1">
    <mergeCell ref="A33:R34"/>
  </mergeCells>
  <hyperlinks>
    <hyperlink ref="A35" location="'Read Me'!A1" display="Return to Read Me" xr:uid="{E4702FCE-B41F-4008-BF29-293B9CD62799}"/>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8BBF1-100B-4D91-9FB5-36B4D60DABAA}">
  <sheetPr codeName="Sheet17"/>
  <dimension ref="A1:Y36"/>
  <sheetViews>
    <sheetView zoomScale="70" zoomScaleNormal="70" workbookViewId="0">
      <selection activeCell="A36" sqref="A36"/>
    </sheetView>
  </sheetViews>
  <sheetFormatPr defaultRowHeight="18" x14ac:dyDescent="0.25"/>
  <cols>
    <col min="1" max="16384" width="9.140625" style="1"/>
  </cols>
  <sheetData>
    <row r="1" spans="1:25" ht="26.25" x14ac:dyDescent="0.4">
      <c r="A1" s="2" t="s">
        <v>373</v>
      </c>
    </row>
    <row r="2" spans="1:25" x14ac:dyDescent="0.25">
      <c r="U2" s="1" t="s">
        <v>44</v>
      </c>
      <c r="V2" s="1" t="s">
        <v>45</v>
      </c>
      <c r="W2" s="1" t="s">
        <v>46</v>
      </c>
      <c r="X2" s="1" t="s">
        <v>47</v>
      </c>
      <c r="Y2" s="1" t="s">
        <v>48</v>
      </c>
    </row>
    <row r="3" spans="1:25" x14ac:dyDescent="0.25">
      <c r="U3" s="1" t="s">
        <v>49</v>
      </c>
      <c r="V3" s="1" t="s">
        <v>50</v>
      </c>
      <c r="W3" s="1">
        <v>7.7480500000000001</v>
      </c>
      <c r="X3" s="1">
        <v>9.9498700000000007</v>
      </c>
      <c r="Y3" s="1">
        <v>5.0064599999999997</v>
      </c>
    </row>
    <row r="4" spans="1:25" x14ac:dyDescent="0.25">
      <c r="V4" s="1" t="s">
        <v>51</v>
      </c>
      <c r="W4" s="1">
        <v>3.9771200000000002</v>
      </c>
      <c r="X4" s="1">
        <v>9.9498700000000007</v>
      </c>
      <c r="Y4" s="1">
        <v>5.0064600000000006</v>
      </c>
    </row>
    <row r="5" spans="1:25" x14ac:dyDescent="0.25">
      <c r="U5" s="1" t="s">
        <v>52</v>
      </c>
      <c r="V5" s="1" t="s">
        <v>50</v>
      </c>
      <c r="W5" s="1">
        <v>15.420400000000001</v>
      </c>
      <c r="X5" s="1">
        <v>9.9498700000000007</v>
      </c>
      <c r="Y5" s="1">
        <v>5.0064600000000006</v>
      </c>
    </row>
    <row r="6" spans="1:25" x14ac:dyDescent="0.25">
      <c r="V6" s="1" t="s">
        <v>51</v>
      </c>
      <c r="W6" s="1">
        <v>6.5033200000000004</v>
      </c>
      <c r="X6" s="1">
        <v>9.9498700000000007</v>
      </c>
      <c r="Y6" s="1">
        <v>5.0064600000000006</v>
      </c>
    </row>
    <row r="7" spans="1:25" x14ac:dyDescent="0.25">
      <c r="U7" s="1" t="s">
        <v>53</v>
      </c>
      <c r="V7" s="1" t="s">
        <v>50</v>
      </c>
      <c r="W7" s="1">
        <v>12.3239</v>
      </c>
      <c r="X7" s="1">
        <v>9.9498700000000007</v>
      </c>
      <c r="Y7" s="1">
        <v>5.0064600000000006</v>
      </c>
    </row>
    <row r="8" spans="1:25" x14ac:dyDescent="0.25">
      <c r="V8" s="1" t="s">
        <v>51</v>
      </c>
      <c r="W8" s="1">
        <v>4.3593400000000004</v>
      </c>
      <c r="X8" s="1">
        <v>9.9498700000000007</v>
      </c>
      <c r="Y8" s="1">
        <v>5.0064600000000006</v>
      </c>
    </row>
    <row r="9" spans="1:25" x14ac:dyDescent="0.25">
      <c r="U9" s="1" t="s">
        <v>54</v>
      </c>
      <c r="V9" s="1" t="s">
        <v>50</v>
      </c>
      <c r="W9" s="1">
        <v>6.8807600000000004</v>
      </c>
      <c r="X9" s="1">
        <v>9.9498700000000007</v>
      </c>
      <c r="Y9" s="1">
        <v>5.0064600000000006</v>
      </c>
    </row>
    <row r="10" spans="1:25" x14ac:dyDescent="0.25">
      <c r="V10" s="1" t="s">
        <v>51</v>
      </c>
      <c r="W10" s="1">
        <v>3.0310100000000002</v>
      </c>
      <c r="X10" s="1">
        <v>9.9498700000000007</v>
      </c>
      <c r="Y10" s="1">
        <v>5.0064600000000006</v>
      </c>
    </row>
    <row r="11" spans="1:25" x14ac:dyDescent="0.25">
      <c r="U11" s="1" t="s">
        <v>55</v>
      </c>
      <c r="V11" s="1" t="s">
        <v>50</v>
      </c>
      <c r="W11" s="1">
        <v>9.5090400000000006</v>
      </c>
      <c r="X11" s="1">
        <v>9.9498700000000007</v>
      </c>
      <c r="Y11" s="1">
        <v>5.0064600000000006</v>
      </c>
    </row>
    <row r="12" spans="1:25" x14ac:dyDescent="0.25">
      <c r="V12" s="1" t="s">
        <v>51</v>
      </c>
      <c r="W12" s="1">
        <v>6.4895800000000001</v>
      </c>
      <c r="X12" s="1">
        <v>9.9498700000000007</v>
      </c>
      <c r="Y12" s="1">
        <v>5.0064600000000006</v>
      </c>
    </row>
    <row r="13" spans="1:25" x14ac:dyDescent="0.25">
      <c r="U13" s="1" t="s">
        <v>56</v>
      </c>
      <c r="V13" s="1" t="s">
        <v>50</v>
      </c>
      <c r="W13" s="1">
        <v>10.390700000000001</v>
      </c>
      <c r="X13" s="1">
        <v>9.9498700000000007</v>
      </c>
      <c r="Y13" s="1">
        <v>5.0064600000000006</v>
      </c>
    </row>
    <row r="14" spans="1:25" x14ac:dyDescent="0.25">
      <c r="V14" s="1" t="s">
        <v>51</v>
      </c>
      <c r="W14" s="1">
        <v>5.6535799999999998</v>
      </c>
      <c r="X14" s="1">
        <v>9.9498700000000007</v>
      </c>
      <c r="Y14" s="1">
        <v>5.0064600000000006</v>
      </c>
    </row>
    <row r="32" spans="1:1" x14ac:dyDescent="0.25">
      <c r="A32" s="1" t="s">
        <v>323</v>
      </c>
    </row>
    <row r="33" spans="1:18" x14ac:dyDescent="0.25">
      <c r="A33" s="31" t="s">
        <v>336</v>
      </c>
      <c r="B33" s="31"/>
      <c r="C33" s="31"/>
      <c r="D33" s="31"/>
      <c r="E33" s="31"/>
      <c r="F33" s="31"/>
      <c r="G33" s="31"/>
      <c r="H33" s="31"/>
      <c r="I33" s="31"/>
      <c r="J33" s="31"/>
      <c r="K33" s="31"/>
      <c r="L33" s="31"/>
      <c r="M33" s="31"/>
      <c r="N33" s="31"/>
      <c r="O33" s="31"/>
      <c r="P33" s="31"/>
      <c r="Q33" s="31"/>
      <c r="R33" s="31"/>
    </row>
    <row r="34" spans="1:18" x14ac:dyDescent="0.25">
      <c r="A34" s="31"/>
      <c r="B34" s="31"/>
      <c r="C34" s="31"/>
      <c r="D34" s="31"/>
      <c r="E34" s="31"/>
      <c r="F34" s="31"/>
      <c r="G34" s="31"/>
      <c r="H34" s="31"/>
      <c r="I34" s="31"/>
      <c r="J34" s="31"/>
      <c r="K34" s="31"/>
      <c r="L34" s="31"/>
      <c r="M34" s="31"/>
      <c r="N34" s="31"/>
      <c r="O34" s="31"/>
      <c r="P34" s="31"/>
      <c r="Q34" s="31"/>
      <c r="R34" s="31"/>
    </row>
    <row r="35" spans="1:18" x14ac:dyDescent="0.25">
      <c r="A35" s="31"/>
      <c r="B35" s="31"/>
      <c r="C35" s="31"/>
      <c r="D35" s="31"/>
      <c r="E35" s="31"/>
      <c r="F35" s="31"/>
      <c r="G35" s="31"/>
      <c r="H35" s="31"/>
      <c r="I35" s="31"/>
      <c r="J35" s="31"/>
      <c r="K35" s="31"/>
      <c r="L35" s="31"/>
      <c r="M35" s="31"/>
      <c r="N35" s="31"/>
      <c r="O35" s="31"/>
      <c r="P35" s="31"/>
      <c r="Q35" s="31"/>
      <c r="R35" s="31"/>
    </row>
    <row r="36" spans="1:18" x14ac:dyDescent="0.25">
      <c r="A36" s="27" t="s">
        <v>359</v>
      </c>
    </row>
  </sheetData>
  <mergeCells count="1">
    <mergeCell ref="A33:R35"/>
  </mergeCells>
  <hyperlinks>
    <hyperlink ref="A36" location="'Read Me'!A1" display="Return to Read Me" xr:uid="{8C7FCD4B-FF77-4EDF-AAF9-5E0E14EC0767}"/>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6C794-8283-4F48-994D-611F444731D3}">
  <sheetPr codeName="Sheet18"/>
  <dimension ref="A1:X50"/>
  <sheetViews>
    <sheetView zoomScale="70" zoomScaleNormal="70" workbookViewId="0">
      <selection activeCell="A35" sqref="A35"/>
    </sheetView>
  </sheetViews>
  <sheetFormatPr defaultRowHeight="18" x14ac:dyDescent="0.25"/>
  <cols>
    <col min="1" max="16384" width="9.140625" style="1"/>
  </cols>
  <sheetData>
    <row r="1" spans="1:24" ht="26.25" x14ac:dyDescent="0.4">
      <c r="A1" s="2" t="s">
        <v>374</v>
      </c>
    </row>
    <row r="2" spans="1:24" x14ac:dyDescent="0.25">
      <c r="V2" s="1" t="s">
        <v>0</v>
      </c>
      <c r="W2" s="1" t="s">
        <v>5</v>
      </c>
      <c r="X2" s="1" t="s">
        <v>57</v>
      </c>
    </row>
    <row r="3" spans="1:24" x14ac:dyDescent="0.25">
      <c r="U3" s="1">
        <v>1970</v>
      </c>
      <c r="V3" s="1">
        <v>1970</v>
      </c>
      <c r="W3" s="1">
        <v>4.6385899999999998</v>
      </c>
      <c r="X3" s="1">
        <v>4.25</v>
      </c>
    </row>
    <row r="4" spans="1:24" x14ac:dyDescent="0.25">
      <c r="V4" s="1">
        <v>1971</v>
      </c>
      <c r="W4" s="1">
        <v>6.0640000000000001</v>
      </c>
      <c r="X4" s="1">
        <v>4.6149699999999996</v>
      </c>
    </row>
    <row r="5" spans="1:24" x14ac:dyDescent="0.25">
      <c r="V5" s="1">
        <v>1972</v>
      </c>
      <c r="W5" s="1">
        <v>6.0629999999999997</v>
      </c>
      <c r="X5" s="1">
        <v>6.44</v>
      </c>
    </row>
    <row r="6" spans="1:24" x14ac:dyDescent="0.25">
      <c r="V6" s="1">
        <v>1973</v>
      </c>
      <c r="W6" s="1">
        <v>8.2332800000000006</v>
      </c>
      <c r="X6" s="1">
        <v>11.6</v>
      </c>
    </row>
    <row r="7" spans="1:24" x14ac:dyDescent="0.25">
      <c r="V7" s="1">
        <v>1974</v>
      </c>
      <c r="W7" s="1">
        <v>15.110099999999999</v>
      </c>
      <c r="X7" s="1">
        <v>17.556799999999999</v>
      </c>
    </row>
    <row r="8" spans="1:24" x14ac:dyDescent="0.25">
      <c r="U8" s="1">
        <v>1975</v>
      </c>
      <c r="V8" s="1">
        <v>1975</v>
      </c>
      <c r="W8" s="1">
        <v>11.707100000000001</v>
      </c>
      <c r="X8" s="1">
        <v>13.0649</v>
      </c>
    </row>
    <row r="9" spans="1:24" x14ac:dyDescent="0.25">
      <c r="V9" s="1">
        <v>1976</v>
      </c>
      <c r="W9" s="1">
        <v>9.6254899999999992</v>
      </c>
      <c r="X9" s="1">
        <v>9.93065</v>
      </c>
    </row>
    <row r="10" spans="1:24" x14ac:dyDescent="0.25">
      <c r="V10" s="1">
        <v>1977</v>
      </c>
      <c r="W10" s="1">
        <v>10.0404</v>
      </c>
      <c r="X10" s="1">
        <v>11.191000000000001</v>
      </c>
    </row>
    <row r="11" spans="1:24" x14ac:dyDescent="0.25">
      <c r="V11" s="1">
        <v>1978</v>
      </c>
      <c r="W11" s="1">
        <v>7.9236700000000004</v>
      </c>
      <c r="X11" s="1">
        <v>9.7160299999999999</v>
      </c>
    </row>
    <row r="12" spans="1:24" x14ac:dyDescent="0.25">
      <c r="V12" s="1">
        <v>1979</v>
      </c>
      <c r="W12" s="1">
        <v>9.1445399999999992</v>
      </c>
      <c r="X12" s="1">
        <v>11.2</v>
      </c>
    </row>
    <row r="13" spans="1:24" x14ac:dyDescent="0.25">
      <c r="U13" s="1">
        <v>1980</v>
      </c>
      <c r="V13" s="1">
        <v>1980</v>
      </c>
      <c r="W13" s="1">
        <v>13.509399999999999</v>
      </c>
      <c r="X13" s="1">
        <v>14.1097</v>
      </c>
    </row>
    <row r="14" spans="1:24" x14ac:dyDescent="0.25">
      <c r="V14" s="1">
        <v>1981</v>
      </c>
      <c r="W14" s="1">
        <v>11.8766</v>
      </c>
      <c r="X14" s="1">
        <v>12.7357</v>
      </c>
    </row>
    <row r="15" spans="1:24" x14ac:dyDescent="0.25">
      <c r="V15" s="1">
        <v>1982</v>
      </c>
      <c r="W15" s="1">
        <v>9.3570499999999992</v>
      </c>
      <c r="X15" s="1">
        <v>9.6606699999999996</v>
      </c>
    </row>
    <row r="16" spans="1:24" x14ac:dyDescent="0.25">
      <c r="V16" s="1">
        <v>1983</v>
      </c>
      <c r="W16" s="1">
        <v>7.3556800000000004</v>
      </c>
      <c r="X16" s="1">
        <v>8.2528100000000002</v>
      </c>
    </row>
    <row r="17" spans="1:24" x14ac:dyDescent="0.25">
      <c r="V17" s="1">
        <v>1984</v>
      </c>
      <c r="W17" s="1">
        <v>5.9919500000000001</v>
      </c>
      <c r="X17" s="1">
        <v>8.5774699999999999</v>
      </c>
    </row>
    <row r="18" spans="1:24" x14ac:dyDescent="0.25">
      <c r="U18" s="1">
        <v>1985</v>
      </c>
      <c r="V18" s="1">
        <v>1985</v>
      </c>
      <c r="W18" s="1">
        <v>5.0344499999999996</v>
      </c>
      <c r="X18" s="1">
        <v>7.4353400000000001</v>
      </c>
    </row>
    <row r="19" spans="1:24" x14ac:dyDescent="0.25">
      <c r="V19" s="1">
        <v>1986</v>
      </c>
      <c r="W19" s="1">
        <v>2.9</v>
      </c>
      <c r="X19" s="1">
        <v>7.64</v>
      </c>
    </row>
    <row r="20" spans="1:24" x14ac:dyDescent="0.25">
      <c r="V20" s="1">
        <v>1987</v>
      </c>
      <c r="W20" s="1">
        <v>3.7408800000000002</v>
      </c>
      <c r="X20" s="1">
        <v>7.7171700000000003</v>
      </c>
    </row>
    <row r="21" spans="1:24" x14ac:dyDescent="0.25">
      <c r="V21" s="1">
        <v>1988</v>
      </c>
      <c r="W21" s="1">
        <v>4.0090899999999996</v>
      </c>
      <c r="X21" s="1">
        <v>8.35168</v>
      </c>
    </row>
    <row r="22" spans="1:24" x14ac:dyDescent="0.25">
      <c r="V22" s="1">
        <v>1989</v>
      </c>
      <c r="W22" s="1">
        <v>4.7840499999999997</v>
      </c>
      <c r="X22" s="1">
        <v>7.76058</v>
      </c>
    </row>
    <row r="23" spans="1:24" x14ac:dyDescent="0.25">
      <c r="U23" s="1">
        <v>1990</v>
      </c>
      <c r="V23" s="1">
        <v>1990</v>
      </c>
      <c r="W23" s="1">
        <v>5.3787399999999996</v>
      </c>
      <c r="X23" s="1">
        <v>11.064399999999999</v>
      </c>
    </row>
    <row r="24" spans="1:24" x14ac:dyDescent="0.25">
      <c r="V24" s="1">
        <v>1991</v>
      </c>
      <c r="W24" s="1">
        <v>4.1159499999999998</v>
      </c>
      <c r="X24" s="1">
        <v>12.185600000000001</v>
      </c>
    </row>
    <row r="25" spans="1:24" x14ac:dyDescent="0.25">
      <c r="V25" s="1">
        <v>1992</v>
      </c>
      <c r="W25" s="1">
        <v>3.1541700000000001</v>
      </c>
      <c r="X25" s="1">
        <v>9.8645300000000002</v>
      </c>
    </row>
    <row r="26" spans="1:24" x14ac:dyDescent="0.25">
      <c r="V26" s="1">
        <v>1993</v>
      </c>
      <c r="W26" s="1">
        <v>3.2717999999999998</v>
      </c>
      <c r="X26" s="1">
        <v>9.7814499999999995</v>
      </c>
    </row>
    <row r="27" spans="1:24" x14ac:dyDescent="0.25">
      <c r="V27" s="1">
        <v>1994</v>
      </c>
      <c r="W27" s="1">
        <v>2.3778000000000001</v>
      </c>
      <c r="X27" s="1">
        <v>8.9385499999999993</v>
      </c>
    </row>
    <row r="28" spans="1:24" x14ac:dyDescent="0.25">
      <c r="U28" s="1">
        <v>1995</v>
      </c>
      <c r="V28" s="1">
        <v>1995</v>
      </c>
      <c r="W28" s="1">
        <v>2.5144600000000001</v>
      </c>
      <c r="X28" s="1">
        <v>10.0297</v>
      </c>
    </row>
    <row r="29" spans="1:24" x14ac:dyDescent="0.25">
      <c r="V29" s="1">
        <v>1996</v>
      </c>
      <c r="W29" s="1">
        <v>2.0589200000000001</v>
      </c>
      <c r="X29" s="1">
        <v>7.3541299999999996</v>
      </c>
    </row>
    <row r="30" spans="1:24" x14ac:dyDescent="0.25">
      <c r="V30" s="1">
        <v>1997</v>
      </c>
      <c r="W30" s="1">
        <v>1.93937</v>
      </c>
      <c r="X30" s="1">
        <v>6.9253200000000001</v>
      </c>
    </row>
    <row r="31" spans="1:24" x14ac:dyDescent="0.25">
      <c r="V31" s="1">
        <v>1998</v>
      </c>
      <c r="W31" s="1">
        <v>1.6</v>
      </c>
      <c r="X31" s="1">
        <v>6.7224399999999997</v>
      </c>
    </row>
    <row r="32" spans="1:24" x14ac:dyDescent="0.25">
      <c r="A32" s="1" t="s">
        <v>323</v>
      </c>
      <c r="V32" s="1">
        <v>1999</v>
      </c>
      <c r="W32" s="1">
        <v>1.63</v>
      </c>
      <c r="X32" s="1">
        <v>4.3564299999999996</v>
      </c>
    </row>
    <row r="33" spans="1:24" x14ac:dyDescent="0.25">
      <c r="A33" s="31" t="s">
        <v>337</v>
      </c>
      <c r="B33" s="31"/>
      <c r="C33" s="31"/>
      <c r="D33" s="31"/>
      <c r="E33" s="31"/>
      <c r="F33" s="31"/>
      <c r="G33" s="31"/>
      <c r="H33" s="31"/>
      <c r="I33" s="31"/>
      <c r="J33" s="31"/>
      <c r="K33" s="31"/>
      <c r="L33" s="31"/>
      <c r="M33" s="31"/>
      <c r="N33" s="31"/>
      <c r="O33" s="31"/>
      <c r="P33" s="31"/>
      <c r="Q33" s="31"/>
      <c r="R33" s="31"/>
      <c r="U33" s="1">
        <v>2000</v>
      </c>
      <c r="V33" s="1">
        <v>2000</v>
      </c>
      <c r="W33" s="1">
        <v>2.7194400000000001</v>
      </c>
      <c r="X33" s="1">
        <v>3.9771200000000002</v>
      </c>
    </row>
    <row r="34" spans="1:24" x14ac:dyDescent="0.25">
      <c r="A34" s="31"/>
      <c r="B34" s="31"/>
      <c r="C34" s="31"/>
      <c r="D34" s="31"/>
      <c r="E34" s="31"/>
      <c r="F34" s="31"/>
      <c r="G34" s="31"/>
      <c r="H34" s="31"/>
      <c r="I34" s="31"/>
      <c r="J34" s="31"/>
      <c r="K34" s="31"/>
      <c r="L34" s="31"/>
      <c r="M34" s="31"/>
      <c r="N34" s="31"/>
      <c r="O34" s="31"/>
      <c r="P34" s="31"/>
      <c r="Q34" s="31"/>
      <c r="R34" s="31"/>
      <c r="V34" s="1">
        <v>2001</v>
      </c>
      <c r="W34" s="1">
        <v>2.66344</v>
      </c>
      <c r="X34" s="1">
        <v>4.7149000000000001</v>
      </c>
    </row>
    <row r="35" spans="1:24" x14ac:dyDescent="0.25">
      <c r="A35" s="27" t="s">
        <v>359</v>
      </c>
      <c r="V35" s="1">
        <v>2002</v>
      </c>
      <c r="W35" s="1">
        <v>2.1884899999999998</v>
      </c>
      <c r="X35" s="1">
        <v>3.8957099999999998</v>
      </c>
    </row>
    <row r="36" spans="1:24" x14ac:dyDescent="0.25">
      <c r="V36" s="1">
        <v>2003</v>
      </c>
      <c r="W36" s="1">
        <v>2.0648399999999998</v>
      </c>
      <c r="X36" s="1">
        <v>4.1727499999999997</v>
      </c>
    </row>
    <row r="37" spans="1:24" x14ac:dyDescent="0.25">
      <c r="V37" s="1">
        <v>2004</v>
      </c>
      <c r="W37" s="1">
        <v>2.1348699999999998</v>
      </c>
      <c r="X37" s="1">
        <v>4.4519399999999996</v>
      </c>
    </row>
    <row r="38" spans="1:24" x14ac:dyDescent="0.25">
      <c r="U38" s="1">
        <v>2005</v>
      </c>
      <c r="V38" s="1">
        <v>2005</v>
      </c>
      <c r="W38" s="1">
        <v>2.2135500000000001</v>
      </c>
      <c r="X38" s="1">
        <v>4.6992799999999999</v>
      </c>
    </row>
    <row r="39" spans="1:24" x14ac:dyDescent="0.25">
      <c r="V39" s="1">
        <v>2006</v>
      </c>
      <c r="W39" s="1">
        <v>2.2418499999999999</v>
      </c>
      <c r="X39" s="1">
        <v>5.57</v>
      </c>
    </row>
    <row r="40" spans="1:24" x14ac:dyDescent="0.25">
      <c r="V40" s="1">
        <v>2007</v>
      </c>
      <c r="W40" s="1">
        <v>2.29834</v>
      </c>
      <c r="X40" s="1">
        <v>5.9552199999999997</v>
      </c>
    </row>
    <row r="41" spans="1:24" x14ac:dyDescent="0.25">
      <c r="V41" s="1">
        <v>2008</v>
      </c>
      <c r="W41" s="1">
        <v>3.8391000000000002</v>
      </c>
      <c r="X41" s="1">
        <v>10.0662</v>
      </c>
    </row>
    <row r="42" spans="1:24" x14ac:dyDescent="0.25">
      <c r="V42" s="1">
        <v>2009</v>
      </c>
      <c r="W42" s="1">
        <v>0.50631199999999998</v>
      </c>
      <c r="X42" s="1">
        <v>3.9828399999999999</v>
      </c>
    </row>
    <row r="43" spans="1:24" x14ac:dyDescent="0.25">
      <c r="U43" s="1">
        <v>2010</v>
      </c>
      <c r="V43" s="1">
        <v>2010</v>
      </c>
      <c r="W43" s="1">
        <v>1.7998799999999999</v>
      </c>
      <c r="X43" s="1">
        <v>4.2574199999999998</v>
      </c>
    </row>
    <row r="44" spans="1:24" x14ac:dyDescent="0.25">
      <c r="V44" s="1">
        <v>2011</v>
      </c>
      <c r="W44" s="1">
        <v>3.1961499999999998</v>
      </c>
      <c r="X44" s="1">
        <v>5.1981400000000004</v>
      </c>
    </row>
    <row r="45" spans="1:24" x14ac:dyDescent="0.25">
      <c r="V45" s="1">
        <v>2012</v>
      </c>
      <c r="W45" s="1">
        <v>2.39791</v>
      </c>
      <c r="X45" s="1">
        <v>4.5040699999999996</v>
      </c>
    </row>
    <row r="46" spans="1:24" x14ac:dyDescent="0.25">
      <c r="V46" s="1">
        <v>2013</v>
      </c>
      <c r="W46" s="1">
        <v>1.3749100000000001</v>
      </c>
      <c r="X46" s="1">
        <v>3.8056299999999998</v>
      </c>
    </row>
    <row r="47" spans="1:24" x14ac:dyDescent="0.25">
      <c r="V47" s="1">
        <v>2014</v>
      </c>
      <c r="W47" s="1">
        <v>0.629749</v>
      </c>
      <c r="X47" s="1">
        <v>3.3897499999999998</v>
      </c>
    </row>
    <row r="48" spans="1:24" x14ac:dyDescent="0.25">
      <c r="V48" s="1">
        <v>2015</v>
      </c>
      <c r="W48" s="1">
        <v>0.33430799999999999</v>
      </c>
      <c r="X48" s="1">
        <v>2.4656600000000002</v>
      </c>
    </row>
    <row r="49" spans="21:24" x14ac:dyDescent="0.25">
      <c r="V49" s="1">
        <v>2016</v>
      </c>
      <c r="W49" s="1">
        <v>0.48335499999999998</v>
      </c>
      <c r="X49" s="1">
        <v>3.19841</v>
      </c>
    </row>
    <row r="50" spans="21:24" x14ac:dyDescent="0.25">
      <c r="U50" s="1">
        <v>2017</v>
      </c>
      <c r="V50" s="1">
        <v>2017</v>
      </c>
      <c r="W50" s="1">
        <v>1.5968800000000001</v>
      </c>
      <c r="X50" s="1">
        <v>3.3244600000000002</v>
      </c>
    </row>
  </sheetData>
  <mergeCells count="1">
    <mergeCell ref="A33:R34"/>
  </mergeCells>
  <hyperlinks>
    <hyperlink ref="A35" location="'Read Me'!A1" display="Return to Read Me" xr:uid="{79A24269-0199-4BF4-8612-16CBD52900D4}"/>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E42F-0834-43E7-AEF3-2772B6E7D6B5}">
  <sheetPr codeName="Sheet19"/>
  <dimension ref="A1:Y51"/>
  <sheetViews>
    <sheetView zoomScale="70" zoomScaleNormal="70" workbookViewId="0">
      <selection activeCell="A34" sqref="A34"/>
    </sheetView>
  </sheetViews>
  <sheetFormatPr defaultRowHeight="18" x14ac:dyDescent="0.25"/>
  <cols>
    <col min="1" max="16384" width="9.140625" style="1"/>
  </cols>
  <sheetData>
    <row r="1" spans="1:25" ht="26.25" x14ac:dyDescent="0.4">
      <c r="A1" s="2" t="s">
        <v>375</v>
      </c>
    </row>
    <row r="2" spans="1:25" x14ac:dyDescent="0.25">
      <c r="V2" s="1" t="s">
        <v>0</v>
      </c>
      <c r="W2" s="1" t="s">
        <v>19</v>
      </c>
      <c r="X2" s="1" t="s">
        <v>20</v>
      </c>
      <c r="Y2" s="1" t="s">
        <v>21</v>
      </c>
    </row>
    <row r="3" spans="1:25" x14ac:dyDescent="0.25">
      <c r="U3" s="1">
        <v>1970</v>
      </c>
      <c r="V3" s="1">
        <v>1970</v>
      </c>
      <c r="W3" s="1">
        <v>6.0167999999999999</v>
      </c>
      <c r="X3" s="1">
        <v>5.2117300000000002</v>
      </c>
      <c r="Y3" s="1">
        <v>7.0167999999999999</v>
      </c>
    </row>
    <row r="4" spans="1:25" x14ac:dyDescent="0.25">
      <c r="V4" s="1">
        <v>1971</v>
      </c>
      <c r="W4" s="1">
        <v>5.0462600000000002</v>
      </c>
      <c r="X4" s="1">
        <v>6.2584099999999996</v>
      </c>
      <c r="Y4" s="1">
        <v>7.0167999999999999</v>
      </c>
    </row>
    <row r="5" spans="1:25" x14ac:dyDescent="0.25">
      <c r="V5" s="1">
        <v>1972</v>
      </c>
      <c r="W5" s="1">
        <v>5.4676799999999997</v>
      </c>
      <c r="X5" s="1">
        <v>6.5126600000000003</v>
      </c>
      <c r="Y5" s="1">
        <v>7.1253700000000002</v>
      </c>
    </row>
    <row r="6" spans="1:25" x14ac:dyDescent="0.25">
      <c r="V6" s="1">
        <v>1973</v>
      </c>
      <c r="W6" s="1">
        <v>14.703900000000001</v>
      </c>
      <c r="X6" s="1">
        <v>9.4890500000000007</v>
      </c>
      <c r="Y6" s="1">
        <v>12.2044</v>
      </c>
    </row>
    <row r="7" spans="1:25" x14ac:dyDescent="0.25">
      <c r="V7" s="1">
        <v>1974</v>
      </c>
      <c r="W7" s="1">
        <v>24.779299999999999</v>
      </c>
      <c r="X7" s="1">
        <v>16.672899999999998</v>
      </c>
      <c r="Y7" s="1">
        <v>16.697800000000001</v>
      </c>
    </row>
    <row r="8" spans="1:25" x14ac:dyDescent="0.25">
      <c r="U8" s="1">
        <v>1975</v>
      </c>
      <c r="V8" s="1">
        <v>1975</v>
      </c>
      <c r="W8" s="1">
        <v>10.6157</v>
      </c>
      <c r="X8" s="1">
        <v>14.5299</v>
      </c>
      <c r="Y8" s="1">
        <v>14.4313</v>
      </c>
    </row>
    <row r="9" spans="1:25" x14ac:dyDescent="0.25">
      <c r="V9" s="1">
        <v>1976</v>
      </c>
      <c r="W9" s="1">
        <v>11.316800000000001</v>
      </c>
      <c r="X9" s="1">
        <v>10.278600000000001</v>
      </c>
      <c r="Y9" s="1">
        <v>13.074400000000001</v>
      </c>
    </row>
    <row r="10" spans="1:25" x14ac:dyDescent="0.25">
      <c r="V10" s="1">
        <v>1977</v>
      </c>
      <c r="W10" s="1">
        <v>9.0093399999999999</v>
      </c>
      <c r="X10" s="1">
        <v>11.139099999999999</v>
      </c>
      <c r="Y10" s="1">
        <v>10.171900000000001</v>
      </c>
    </row>
    <row r="11" spans="1:25" x14ac:dyDescent="0.25">
      <c r="V11" s="1">
        <v>1978</v>
      </c>
      <c r="W11" s="1">
        <v>7.8259699999999999</v>
      </c>
      <c r="X11" s="1">
        <v>8.8000000000000007</v>
      </c>
      <c r="Y11" s="1">
        <v>10.195</v>
      </c>
    </row>
    <row r="12" spans="1:25" x14ac:dyDescent="0.25">
      <c r="V12" s="1">
        <v>1979</v>
      </c>
      <c r="W12" s="1">
        <v>14.4122</v>
      </c>
      <c r="X12" s="1">
        <v>11.266</v>
      </c>
      <c r="Y12" s="1">
        <v>13.407400000000001</v>
      </c>
    </row>
    <row r="13" spans="1:25" x14ac:dyDescent="0.25">
      <c r="U13" s="1">
        <v>1980</v>
      </c>
      <c r="V13" s="1">
        <v>1980</v>
      </c>
      <c r="W13" s="1">
        <v>16.383900000000001</v>
      </c>
      <c r="X13" s="1">
        <v>16.6919</v>
      </c>
      <c r="Y13" s="1">
        <v>13.569699999999999</v>
      </c>
    </row>
    <row r="14" spans="1:25" x14ac:dyDescent="0.25">
      <c r="V14" s="1">
        <v>1981</v>
      </c>
      <c r="W14" s="1">
        <v>12.2818</v>
      </c>
      <c r="X14" s="1">
        <v>13.1151</v>
      </c>
      <c r="Y14" s="1">
        <v>11.6958</v>
      </c>
    </row>
    <row r="15" spans="1:25" x14ac:dyDescent="0.25">
      <c r="V15" s="1">
        <v>1982</v>
      </c>
      <c r="W15" s="1">
        <v>10.6882</v>
      </c>
      <c r="X15" s="1">
        <v>10.8034</v>
      </c>
      <c r="Y15" s="1">
        <v>10.1502</v>
      </c>
    </row>
    <row r="16" spans="1:25" x14ac:dyDescent="0.25">
      <c r="V16" s="1">
        <v>1983</v>
      </c>
      <c r="W16" s="1">
        <v>7.3966799999999999</v>
      </c>
      <c r="X16" s="1">
        <v>9.4603400000000004</v>
      </c>
      <c r="Y16" s="1">
        <v>8.9101599999999994</v>
      </c>
    </row>
    <row r="17" spans="1:25" x14ac:dyDescent="0.25">
      <c r="V17" s="1">
        <v>1984</v>
      </c>
      <c r="W17" s="1">
        <v>7.5192399999999999</v>
      </c>
      <c r="X17" s="1">
        <v>8.3215800000000009</v>
      </c>
      <c r="Y17" s="1">
        <v>7.6835599999999999</v>
      </c>
    </row>
    <row r="18" spans="1:25" x14ac:dyDescent="0.25">
      <c r="U18" s="1">
        <v>1985</v>
      </c>
      <c r="V18" s="1">
        <v>1985</v>
      </c>
      <c r="W18" s="1">
        <v>5.9619200000000001</v>
      </c>
      <c r="X18" s="1">
        <v>6.7390499999999998</v>
      </c>
      <c r="Y18" s="1">
        <v>5.8063200000000004</v>
      </c>
    </row>
    <row r="19" spans="1:25" x14ac:dyDescent="0.25">
      <c r="V19" s="1">
        <v>1986</v>
      </c>
      <c r="W19" s="1">
        <v>0.91361899999999996</v>
      </c>
      <c r="X19" s="1">
        <v>5.7971000000000004</v>
      </c>
      <c r="Y19" s="1">
        <v>4.9542599999999997</v>
      </c>
    </row>
    <row r="20" spans="1:25" x14ac:dyDescent="0.25">
      <c r="V20" s="1">
        <v>1987</v>
      </c>
      <c r="W20" s="1">
        <v>3.4102000000000001</v>
      </c>
      <c r="X20" s="1">
        <v>5.2462600000000004</v>
      </c>
      <c r="Y20" s="1">
        <v>5.5921599999999998</v>
      </c>
    </row>
    <row r="21" spans="1:25" x14ac:dyDescent="0.25">
      <c r="V21" s="1">
        <v>1988</v>
      </c>
      <c r="W21" s="1">
        <v>5.3366300000000004</v>
      </c>
      <c r="X21" s="1">
        <v>6.69848</v>
      </c>
      <c r="Y21" s="1">
        <v>7.4210099999999999</v>
      </c>
    </row>
    <row r="22" spans="1:25" x14ac:dyDescent="0.25">
      <c r="V22" s="1">
        <v>1989</v>
      </c>
      <c r="W22" s="1">
        <v>5.7182899999999997</v>
      </c>
      <c r="X22" s="1">
        <v>6.4176599999999997</v>
      </c>
      <c r="Y22" s="1">
        <v>7.5564299999999998</v>
      </c>
    </row>
    <row r="23" spans="1:25" x14ac:dyDescent="0.25">
      <c r="U23" s="1">
        <v>1990</v>
      </c>
      <c r="V23" s="1">
        <v>1990</v>
      </c>
      <c r="W23" s="1">
        <v>4.2004400000000004</v>
      </c>
      <c r="X23" s="1">
        <v>7</v>
      </c>
      <c r="Y23" s="1">
        <v>7.3555999999999999</v>
      </c>
    </row>
    <row r="24" spans="1:25" x14ac:dyDescent="0.25">
      <c r="V24" s="1">
        <v>1991</v>
      </c>
      <c r="W24" s="1">
        <v>3.4448799999999999</v>
      </c>
      <c r="X24" s="1">
        <v>7.5</v>
      </c>
      <c r="Y24" s="1">
        <v>7.0577899999999998</v>
      </c>
    </row>
    <row r="25" spans="1:25" x14ac:dyDescent="0.25">
      <c r="V25" s="1">
        <v>1992</v>
      </c>
      <c r="W25" s="1">
        <v>2.1960600000000001</v>
      </c>
      <c r="X25" s="1">
        <v>5.8363800000000001</v>
      </c>
      <c r="Y25" s="1">
        <v>5.7067600000000001</v>
      </c>
    </row>
    <row r="26" spans="1:25" x14ac:dyDescent="0.25">
      <c r="V26" s="1">
        <v>1993</v>
      </c>
      <c r="W26" s="1">
        <v>3.6155900000000001</v>
      </c>
      <c r="X26" s="1">
        <v>4.5686400000000003</v>
      </c>
      <c r="Y26" s="1">
        <v>5.1444200000000002</v>
      </c>
    </row>
    <row r="27" spans="1:25" x14ac:dyDescent="0.25">
      <c r="V27" s="1">
        <v>1994</v>
      </c>
      <c r="W27" s="1">
        <v>3.9797500000000001</v>
      </c>
      <c r="X27" s="1">
        <v>4.7184699999999999</v>
      </c>
      <c r="Y27" s="1">
        <v>4.0086399999999998</v>
      </c>
    </row>
    <row r="28" spans="1:25" x14ac:dyDescent="0.25">
      <c r="U28" s="1">
        <v>1995</v>
      </c>
      <c r="V28" s="1">
        <v>1995</v>
      </c>
      <c r="W28" s="1">
        <v>5.66357</v>
      </c>
      <c r="X28" s="1">
        <v>4.6381399999999999</v>
      </c>
      <c r="Y28" s="1">
        <v>5.6444599999999996</v>
      </c>
    </row>
    <row r="29" spans="1:25" x14ac:dyDescent="0.25">
      <c r="V29" s="1">
        <v>1996</v>
      </c>
      <c r="W29" s="1">
        <v>2.6120299999999999</v>
      </c>
      <c r="X29" s="1">
        <v>3.5585100000000001</v>
      </c>
      <c r="Y29" s="1">
        <v>4.0824699999999998</v>
      </c>
    </row>
    <row r="30" spans="1:25" x14ac:dyDescent="0.25">
      <c r="V30" s="1">
        <v>1997</v>
      </c>
      <c r="W30" s="1">
        <v>2.32646</v>
      </c>
      <c r="X30" s="1">
        <v>2.58074</v>
      </c>
      <c r="Y30" s="1">
        <v>3.0585800000000001</v>
      </c>
    </row>
    <row r="31" spans="1:25" x14ac:dyDescent="0.25">
      <c r="V31" s="1">
        <v>1998</v>
      </c>
      <c r="W31" s="1">
        <v>0.58397900000000003</v>
      </c>
      <c r="X31" s="1">
        <v>2.4268800000000001</v>
      </c>
      <c r="Y31" s="1">
        <v>3.09402</v>
      </c>
    </row>
    <row r="32" spans="1:25" x14ac:dyDescent="0.25">
      <c r="A32" s="1" t="s">
        <v>324</v>
      </c>
      <c r="V32" s="1">
        <v>1999</v>
      </c>
      <c r="W32" s="1">
        <v>0.90155099999999999</v>
      </c>
      <c r="X32" s="1">
        <v>2.1930299999999998</v>
      </c>
      <c r="Y32" s="1">
        <v>2.24824</v>
      </c>
    </row>
    <row r="33" spans="1:25" x14ac:dyDescent="0.25">
      <c r="A33" s="1" t="s">
        <v>412</v>
      </c>
      <c r="U33" s="1">
        <v>2000</v>
      </c>
      <c r="V33" s="1">
        <v>2000</v>
      </c>
      <c r="W33" s="1">
        <v>5.9348900000000002</v>
      </c>
      <c r="X33" s="1">
        <v>3.0860699999999999</v>
      </c>
      <c r="Y33" s="1">
        <v>3.3768500000000001</v>
      </c>
    </row>
    <row r="34" spans="1:25" x14ac:dyDescent="0.25">
      <c r="A34" s="27" t="s">
        <v>359</v>
      </c>
      <c r="V34" s="1">
        <v>2001</v>
      </c>
      <c r="W34" s="1">
        <v>1.96763</v>
      </c>
      <c r="X34" s="1">
        <v>3.0173800000000002</v>
      </c>
      <c r="Y34" s="1">
        <v>3.3973200000000001</v>
      </c>
    </row>
    <row r="35" spans="1:25" x14ac:dyDescent="0.25">
      <c r="V35" s="1">
        <v>2002</v>
      </c>
      <c r="W35" s="1">
        <v>0.23469300000000001</v>
      </c>
      <c r="X35" s="1">
        <v>2.7140599999999999</v>
      </c>
      <c r="Y35" s="1">
        <v>2.9031400000000001</v>
      </c>
    </row>
    <row r="36" spans="1:25" x14ac:dyDescent="0.25">
      <c r="V36" s="1">
        <v>2003</v>
      </c>
      <c r="W36" s="1">
        <v>1.69655</v>
      </c>
      <c r="X36" s="1">
        <v>2.6764700000000001</v>
      </c>
      <c r="Y36" s="1">
        <v>3.1816800000000001</v>
      </c>
    </row>
    <row r="37" spans="1:25" x14ac:dyDescent="0.25">
      <c r="V37" s="1">
        <v>2004</v>
      </c>
      <c r="W37" s="1">
        <v>3.8700399999999999</v>
      </c>
      <c r="X37" s="1">
        <v>2.34361</v>
      </c>
      <c r="Y37" s="1">
        <v>3.1564800000000002</v>
      </c>
    </row>
    <row r="38" spans="1:25" x14ac:dyDescent="0.25">
      <c r="U38" s="1">
        <v>2005</v>
      </c>
      <c r="V38" s="1">
        <v>2005</v>
      </c>
      <c r="W38" s="1">
        <v>4.6058700000000004</v>
      </c>
      <c r="X38" s="1">
        <v>2.66873</v>
      </c>
      <c r="Y38" s="1">
        <v>2.9020600000000001</v>
      </c>
    </row>
    <row r="39" spans="1:25" x14ac:dyDescent="0.25">
      <c r="V39" s="1">
        <v>2006</v>
      </c>
      <c r="W39" s="1">
        <v>5.4256500000000001</v>
      </c>
      <c r="X39" s="1">
        <v>3.1959499999999998</v>
      </c>
      <c r="Y39" s="1">
        <v>3.2879999999999998</v>
      </c>
    </row>
    <row r="40" spans="1:25" x14ac:dyDescent="0.25">
      <c r="V40" s="1">
        <v>2007</v>
      </c>
      <c r="W40" s="1">
        <v>3.2248299999999999</v>
      </c>
      <c r="X40" s="1">
        <v>2.5106700000000002</v>
      </c>
      <c r="Y40" s="1">
        <v>2.9799199999999999</v>
      </c>
    </row>
    <row r="41" spans="1:25" x14ac:dyDescent="0.25">
      <c r="V41" s="1">
        <v>2008</v>
      </c>
      <c r="W41" s="1">
        <v>8.28721</v>
      </c>
      <c r="X41" s="1">
        <v>4.3526400000000001</v>
      </c>
      <c r="Y41" s="1">
        <v>3.88443</v>
      </c>
    </row>
    <row r="42" spans="1:25" x14ac:dyDescent="0.25">
      <c r="V42" s="1">
        <v>2009</v>
      </c>
      <c r="W42" s="1">
        <v>-1.7398499999999999</v>
      </c>
      <c r="X42" s="1">
        <v>1.21007</v>
      </c>
      <c r="Y42" s="1">
        <v>1.6971700000000001</v>
      </c>
    </row>
    <row r="43" spans="1:25" x14ac:dyDescent="0.25">
      <c r="U43" s="1">
        <v>2010</v>
      </c>
      <c r="V43" s="1">
        <v>2010</v>
      </c>
      <c r="W43" s="1">
        <v>3.8118300000000001</v>
      </c>
      <c r="X43" s="1">
        <v>2.2977300000000001</v>
      </c>
      <c r="Y43" s="1">
        <v>2.32857</v>
      </c>
    </row>
    <row r="44" spans="1:25" x14ac:dyDescent="0.25">
      <c r="V44" s="1">
        <v>2011</v>
      </c>
      <c r="W44" s="1">
        <v>6.2166699999999997</v>
      </c>
      <c r="X44" s="1">
        <v>3.4116200000000001</v>
      </c>
      <c r="Y44" s="1">
        <v>2.2690199999999998</v>
      </c>
    </row>
    <row r="45" spans="1:25" x14ac:dyDescent="0.25">
      <c r="V45" s="1">
        <v>2012</v>
      </c>
      <c r="W45" s="1">
        <v>2.75108</v>
      </c>
      <c r="X45" s="1">
        <v>2.7733400000000001</v>
      </c>
      <c r="Y45" s="1">
        <v>1.89283</v>
      </c>
    </row>
    <row r="46" spans="1:25" x14ac:dyDescent="0.25">
      <c r="V46" s="1">
        <v>2013</v>
      </c>
      <c r="W46" s="1">
        <v>0.42500300000000002</v>
      </c>
      <c r="X46" s="1">
        <v>1.5258700000000001</v>
      </c>
      <c r="Y46" s="1">
        <v>1.62425</v>
      </c>
    </row>
    <row r="47" spans="1:25" x14ac:dyDescent="0.25">
      <c r="V47" s="1">
        <v>2014</v>
      </c>
      <c r="W47" s="1">
        <v>-1.6291E-2</v>
      </c>
      <c r="X47" s="1">
        <v>1.4719599999999999</v>
      </c>
      <c r="Y47" s="1">
        <v>1.7452300000000001</v>
      </c>
    </row>
    <row r="48" spans="1:25" x14ac:dyDescent="0.25">
      <c r="V48" s="1">
        <v>2015</v>
      </c>
      <c r="W48" s="1">
        <v>-2.0168200000000001</v>
      </c>
      <c r="X48" s="1">
        <v>0.55810199999999999</v>
      </c>
      <c r="Y48" s="1">
        <v>1.8848400000000001</v>
      </c>
    </row>
    <row r="49" spans="21:25" x14ac:dyDescent="0.25">
      <c r="V49" s="1">
        <v>2016</v>
      </c>
      <c r="W49" s="1">
        <v>-1.14185</v>
      </c>
      <c r="X49" s="1">
        <v>0.85826100000000005</v>
      </c>
      <c r="Y49" s="1">
        <v>1.41767</v>
      </c>
    </row>
    <row r="50" spans="21:25" x14ac:dyDescent="0.25">
      <c r="U50" s="1">
        <v>2017</v>
      </c>
      <c r="V50" s="1">
        <v>2017</v>
      </c>
      <c r="W50" s="1">
        <v>3.2183799999999998</v>
      </c>
      <c r="X50" s="1">
        <v>1.8751</v>
      </c>
      <c r="Y50" s="1">
        <v>2.073</v>
      </c>
    </row>
    <row r="51" spans="21:25" x14ac:dyDescent="0.25">
      <c r="W51"/>
      <c r="X51"/>
      <c r="Y51"/>
    </row>
  </sheetData>
  <hyperlinks>
    <hyperlink ref="A34" location="'Read Me'!A1" display="Return to Read Me" xr:uid="{3D76C70A-ABC1-47E2-A1D0-7D70D89D71C7}"/>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C6F9F-D45F-4393-9430-EFBCB44BB26D}">
  <sheetPr codeName="Sheet20"/>
  <dimension ref="A1:Y50"/>
  <sheetViews>
    <sheetView zoomScale="70" zoomScaleNormal="70" workbookViewId="0">
      <selection activeCell="A34" sqref="A34"/>
    </sheetView>
  </sheetViews>
  <sheetFormatPr defaultRowHeight="18" x14ac:dyDescent="0.25"/>
  <cols>
    <col min="1" max="16384" width="9.140625" style="1"/>
  </cols>
  <sheetData>
    <row r="1" spans="1:25" ht="26.25" x14ac:dyDescent="0.4">
      <c r="A1" s="2" t="s">
        <v>376</v>
      </c>
    </row>
    <row r="2" spans="1:25" x14ac:dyDescent="0.25">
      <c r="V2" s="1" t="s">
        <v>0</v>
      </c>
      <c r="W2" s="1" t="s">
        <v>58</v>
      </c>
      <c r="X2" s="1" t="s">
        <v>59</v>
      </c>
      <c r="Y2" s="1" t="s">
        <v>60</v>
      </c>
    </row>
    <row r="3" spans="1:25" x14ac:dyDescent="0.25">
      <c r="U3" s="1">
        <v>1970</v>
      </c>
      <c r="V3" s="1">
        <v>1970</v>
      </c>
      <c r="W3" s="1">
        <v>4.7184340000000002</v>
      </c>
      <c r="X3" s="1">
        <v>4.7</v>
      </c>
      <c r="Y3" s="1">
        <v>4.3</v>
      </c>
    </row>
    <row r="4" spans="1:25" x14ac:dyDescent="0.25">
      <c r="V4" s="1">
        <v>1971</v>
      </c>
      <c r="W4" s="1">
        <v>5.2024540000000004</v>
      </c>
      <c r="X4" s="1">
        <v>5.8</v>
      </c>
      <c r="Y4" s="1">
        <v>4.9000000000000004</v>
      </c>
    </row>
    <row r="5" spans="1:25" x14ac:dyDescent="0.25">
      <c r="V5" s="1">
        <v>1972</v>
      </c>
      <c r="W5" s="1">
        <v>6.3568199999999999</v>
      </c>
      <c r="X5" s="1">
        <v>7</v>
      </c>
      <c r="Y5" s="1">
        <v>3.1</v>
      </c>
    </row>
    <row r="6" spans="1:25" x14ac:dyDescent="0.25">
      <c r="V6" s="1">
        <v>1973</v>
      </c>
      <c r="W6" s="1">
        <v>8.8342240000000007</v>
      </c>
      <c r="X6" s="1">
        <v>12.8</v>
      </c>
      <c r="Y6" s="1">
        <v>6.5</v>
      </c>
    </row>
    <row r="7" spans="1:25" x14ac:dyDescent="0.25">
      <c r="V7" s="1">
        <v>1974</v>
      </c>
      <c r="W7" s="1">
        <v>13.8277</v>
      </c>
      <c r="X7" s="1">
        <v>16</v>
      </c>
      <c r="Y7" s="1">
        <v>21.6</v>
      </c>
    </row>
    <row r="8" spans="1:25" x14ac:dyDescent="0.25">
      <c r="U8" s="1">
        <v>1975</v>
      </c>
      <c r="V8" s="1">
        <v>1975</v>
      </c>
      <c r="W8" s="1">
        <v>13.11777</v>
      </c>
      <c r="X8" s="1">
        <v>12.54</v>
      </c>
      <c r="Y8" s="1">
        <v>11.7</v>
      </c>
    </row>
    <row r="9" spans="1:25" x14ac:dyDescent="0.25">
      <c r="V9" s="1">
        <v>1976</v>
      </c>
      <c r="W9" s="1">
        <v>10.41051</v>
      </c>
      <c r="X9" s="1">
        <v>10.199999999999999</v>
      </c>
      <c r="Y9" s="1">
        <v>10.1</v>
      </c>
    </row>
    <row r="10" spans="1:25" x14ac:dyDescent="0.25">
      <c r="V10" s="1">
        <v>1977</v>
      </c>
      <c r="W10" s="1">
        <v>9.1946309999999993</v>
      </c>
      <c r="X10" s="1">
        <v>9.6999999999999993</v>
      </c>
      <c r="Y10" s="1">
        <v>10</v>
      </c>
    </row>
    <row r="11" spans="1:25" x14ac:dyDescent="0.25">
      <c r="V11" s="1">
        <v>1978</v>
      </c>
      <c r="W11" s="1">
        <v>7.6659199999999998</v>
      </c>
      <c r="X11" s="1">
        <v>8.1</v>
      </c>
      <c r="Y11" s="1">
        <v>7.9375</v>
      </c>
    </row>
    <row r="12" spans="1:25" x14ac:dyDescent="0.25">
      <c r="V12" s="1">
        <v>1979</v>
      </c>
      <c r="W12" s="1">
        <v>8.6284170000000007</v>
      </c>
      <c r="X12" s="1">
        <v>10.3</v>
      </c>
      <c r="Y12" s="1">
        <v>13.2</v>
      </c>
    </row>
    <row r="13" spans="1:25" x14ac:dyDescent="0.25">
      <c r="U13" s="1">
        <v>1980</v>
      </c>
      <c r="V13" s="1">
        <v>1980</v>
      </c>
      <c r="W13" s="1">
        <v>12.38923</v>
      </c>
      <c r="X13" s="1">
        <v>12.6</v>
      </c>
      <c r="Y13" s="1">
        <v>21.5</v>
      </c>
    </row>
    <row r="14" spans="1:25" x14ac:dyDescent="0.25">
      <c r="V14" s="1">
        <v>1981</v>
      </c>
      <c r="W14" s="1">
        <v>11.111499999999999</v>
      </c>
      <c r="X14" s="1">
        <v>12.4</v>
      </c>
      <c r="Y14" s="1">
        <v>16.2</v>
      </c>
    </row>
    <row r="15" spans="1:25" x14ac:dyDescent="0.25">
      <c r="V15" s="1">
        <v>1982</v>
      </c>
      <c r="W15" s="1">
        <v>9.5944140000000004</v>
      </c>
      <c r="X15" s="1">
        <v>9.6</v>
      </c>
      <c r="Y15" s="1">
        <v>11.8</v>
      </c>
    </row>
    <row r="16" spans="1:25" x14ac:dyDescent="0.25">
      <c r="V16" s="1">
        <v>1983</v>
      </c>
      <c r="W16" s="1">
        <v>8.3050949999999997</v>
      </c>
      <c r="X16" s="1">
        <v>7.2</v>
      </c>
      <c r="Y16" s="1">
        <v>5.5949169999999997</v>
      </c>
    </row>
    <row r="17" spans="1:25" x14ac:dyDescent="0.25">
      <c r="V17" s="1">
        <v>1984</v>
      </c>
      <c r="W17" s="1">
        <v>6.4782900000000003</v>
      </c>
      <c r="X17" s="1">
        <v>7.9</v>
      </c>
      <c r="Y17" s="1">
        <v>5.4</v>
      </c>
    </row>
    <row r="18" spans="1:25" x14ac:dyDescent="0.25">
      <c r="U18" s="1">
        <v>1985</v>
      </c>
      <c r="V18" s="1">
        <v>1985</v>
      </c>
      <c r="W18" s="1">
        <v>4.9965700000000002</v>
      </c>
      <c r="X18" s="1">
        <v>6.3</v>
      </c>
      <c r="Y18" s="1">
        <v>5.4</v>
      </c>
    </row>
    <row r="19" spans="1:25" x14ac:dyDescent="0.25">
      <c r="V19" s="1">
        <v>1986</v>
      </c>
      <c r="W19" s="1">
        <v>5.2964099999999998</v>
      </c>
      <c r="X19" s="1">
        <v>3.5</v>
      </c>
      <c r="Y19" s="1">
        <v>1.1000000000000001</v>
      </c>
    </row>
    <row r="20" spans="1:25" x14ac:dyDescent="0.25">
      <c r="V20" s="1">
        <v>1987</v>
      </c>
      <c r="W20" s="1">
        <v>4.6191500000000003</v>
      </c>
      <c r="X20" s="1">
        <v>3.7</v>
      </c>
      <c r="Y20" s="1">
        <v>2.9</v>
      </c>
    </row>
    <row r="21" spans="1:25" x14ac:dyDescent="0.25">
      <c r="V21" s="1">
        <v>1988</v>
      </c>
      <c r="W21" s="1">
        <v>5.53627</v>
      </c>
      <c r="X21" s="1">
        <v>5.4803810000000004</v>
      </c>
      <c r="Y21" s="1">
        <v>3.583771</v>
      </c>
    </row>
    <row r="22" spans="1:25" x14ac:dyDescent="0.25">
      <c r="V22" s="1">
        <v>1989</v>
      </c>
      <c r="W22" s="1">
        <v>6.353961</v>
      </c>
      <c r="X22" s="1">
        <v>5.7431200000000002</v>
      </c>
      <c r="Y22" s="1">
        <v>4.5999999999999996</v>
      </c>
    </row>
    <row r="23" spans="1:25" x14ac:dyDescent="0.25">
      <c r="U23" s="1">
        <v>1990</v>
      </c>
      <c r="V23" s="1">
        <v>1990</v>
      </c>
      <c r="W23" s="1">
        <v>6.17821</v>
      </c>
      <c r="X23" s="1">
        <v>6.3</v>
      </c>
      <c r="Y23" s="1">
        <v>7.2298580000000001</v>
      </c>
    </row>
    <row r="24" spans="1:25" x14ac:dyDescent="0.25">
      <c r="V24" s="1">
        <v>1991</v>
      </c>
      <c r="W24" s="1">
        <v>5.8329300000000002</v>
      </c>
      <c r="X24" s="1">
        <v>4.5386119999999996</v>
      </c>
      <c r="Y24" s="1">
        <v>8.0991160000000004</v>
      </c>
    </row>
    <row r="25" spans="1:25" x14ac:dyDescent="0.25">
      <c r="V25" s="1">
        <v>1992</v>
      </c>
      <c r="W25" s="1">
        <v>5.1323119999999998</v>
      </c>
      <c r="X25" s="1">
        <v>3.1</v>
      </c>
      <c r="Y25" s="1">
        <v>4.3</v>
      </c>
    </row>
    <row r="26" spans="1:25" x14ac:dyDescent="0.25">
      <c r="V26" s="1">
        <v>1993</v>
      </c>
      <c r="W26" s="1">
        <v>4.2319000000000004</v>
      </c>
      <c r="X26" s="1">
        <v>1.9</v>
      </c>
      <c r="Y26" s="1">
        <v>4.3</v>
      </c>
    </row>
    <row r="27" spans="1:25" x14ac:dyDescent="0.25">
      <c r="V27" s="1">
        <v>1994</v>
      </c>
      <c r="W27" s="1">
        <v>2.9356900000000001</v>
      </c>
      <c r="X27" s="1">
        <v>3.5389219999999999</v>
      </c>
      <c r="Y27" s="1">
        <v>3.6843889999999999</v>
      </c>
    </row>
    <row r="28" spans="1:25" x14ac:dyDescent="0.25">
      <c r="U28" s="1">
        <v>1995</v>
      </c>
      <c r="V28" s="1">
        <v>1995</v>
      </c>
      <c r="W28" s="1">
        <v>3.8696640000000002</v>
      </c>
      <c r="X28" s="1">
        <v>3.028162</v>
      </c>
      <c r="Y28" s="1">
        <v>2.9543249999999999</v>
      </c>
    </row>
    <row r="29" spans="1:25" x14ac:dyDescent="0.25">
      <c r="V29" s="1">
        <v>1996</v>
      </c>
      <c r="W29" s="1">
        <v>3.081718</v>
      </c>
      <c r="X29" s="1">
        <v>3.09</v>
      </c>
      <c r="Y29" s="1">
        <v>3.1</v>
      </c>
    </row>
    <row r="30" spans="1:25" x14ac:dyDescent="0.25">
      <c r="V30" s="1">
        <v>1997</v>
      </c>
      <c r="W30" s="1">
        <v>2.1847400000000001</v>
      </c>
      <c r="X30" s="1">
        <v>2.6240220000000001</v>
      </c>
      <c r="Y30" s="1">
        <v>3.1</v>
      </c>
    </row>
    <row r="31" spans="1:25" x14ac:dyDescent="0.25">
      <c r="V31" s="1">
        <v>1998</v>
      </c>
      <c r="W31" s="1">
        <v>2.2867139999999999</v>
      </c>
      <c r="X31" s="1">
        <v>2.7</v>
      </c>
      <c r="Y31" s="1">
        <v>1.51</v>
      </c>
    </row>
    <row r="32" spans="1:25" x14ac:dyDescent="0.25">
      <c r="A32" s="1" t="s">
        <v>324</v>
      </c>
      <c r="V32" s="1">
        <v>1999</v>
      </c>
      <c r="W32" s="1">
        <v>2.0715219999999999</v>
      </c>
      <c r="X32" s="1">
        <v>1.2863119999999999</v>
      </c>
      <c r="Y32" s="1">
        <v>1.5374129999999999</v>
      </c>
    </row>
    <row r="33" spans="1:25" ht="21.75" customHeight="1" x14ac:dyDescent="0.25">
      <c r="A33" s="31" t="s">
        <v>338</v>
      </c>
      <c r="B33" s="31"/>
      <c r="C33" s="31"/>
      <c r="D33" s="31"/>
      <c r="E33" s="31"/>
      <c r="F33" s="31"/>
      <c r="G33" s="31"/>
      <c r="H33" s="31"/>
      <c r="I33" s="31"/>
      <c r="J33" s="31"/>
      <c r="K33" s="31"/>
      <c r="L33" s="31"/>
      <c r="M33" s="31"/>
      <c r="N33" s="31"/>
      <c r="O33" s="31"/>
      <c r="P33" s="31"/>
      <c r="Q33" s="31"/>
      <c r="R33" s="31"/>
      <c r="U33" s="1">
        <v>2000</v>
      </c>
      <c r="V33" s="1">
        <v>2000</v>
      </c>
      <c r="W33" s="1">
        <v>2.1502110000000001</v>
      </c>
      <c r="X33" s="1">
        <v>1.5665439999999999</v>
      </c>
      <c r="Y33" s="1">
        <v>5.8</v>
      </c>
    </row>
    <row r="34" spans="1:25" x14ac:dyDescent="0.25">
      <c r="A34" s="27" t="s">
        <v>359</v>
      </c>
      <c r="V34" s="1">
        <v>2001</v>
      </c>
      <c r="W34" s="1">
        <v>2.6142099999999999</v>
      </c>
      <c r="X34" s="1">
        <v>4.0999999999999996</v>
      </c>
      <c r="Y34" s="1">
        <v>3.5</v>
      </c>
    </row>
    <row r="35" spans="1:25" x14ac:dyDescent="0.25">
      <c r="V35" s="1">
        <v>2002</v>
      </c>
      <c r="W35" s="1">
        <v>2.5730179999999998</v>
      </c>
      <c r="X35" s="1">
        <v>2.6</v>
      </c>
      <c r="Y35" s="1">
        <v>2.4</v>
      </c>
    </row>
    <row r="36" spans="1:25" x14ac:dyDescent="0.25">
      <c r="V36" s="1">
        <v>2003</v>
      </c>
      <c r="W36" s="1">
        <v>2.0861200000000002</v>
      </c>
      <c r="X36" s="1">
        <v>2.0533990000000002</v>
      </c>
      <c r="Y36" s="1">
        <v>3.862177</v>
      </c>
    </row>
    <row r="37" spans="1:25" x14ac:dyDescent="0.25">
      <c r="V37" s="1">
        <v>2004</v>
      </c>
      <c r="W37" s="1">
        <v>1.9284699999999999</v>
      </c>
      <c r="X37" s="1">
        <v>1.8102940000000001</v>
      </c>
      <c r="Y37" s="1">
        <v>3.2</v>
      </c>
    </row>
    <row r="38" spans="1:25" x14ac:dyDescent="0.25">
      <c r="U38" s="1">
        <v>2005</v>
      </c>
      <c r="V38" s="1">
        <v>2005</v>
      </c>
      <c r="W38" s="1">
        <v>1.6891799999999999</v>
      </c>
      <c r="X38" s="1">
        <v>1.83</v>
      </c>
      <c r="Y38" s="1">
        <v>4.8947770000000004</v>
      </c>
    </row>
    <row r="39" spans="1:25" x14ac:dyDescent="0.25">
      <c r="V39" s="1">
        <v>2006</v>
      </c>
      <c r="W39" s="1">
        <v>2.0046689999999998</v>
      </c>
      <c r="X39" s="1">
        <v>2.6906300000000001</v>
      </c>
      <c r="Y39" s="1">
        <v>5.0999999999999996</v>
      </c>
    </row>
    <row r="40" spans="1:25" x14ac:dyDescent="0.25">
      <c r="V40" s="1">
        <v>2007</v>
      </c>
      <c r="W40" s="1">
        <v>2.335124</v>
      </c>
      <c r="X40" s="1">
        <v>3.98</v>
      </c>
      <c r="Y40" s="1">
        <v>3.1621839999999999</v>
      </c>
    </row>
    <row r="41" spans="1:25" x14ac:dyDescent="0.25">
      <c r="V41" s="1">
        <v>2008</v>
      </c>
      <c r="W41" s="1">
        <v>4.232024</v>
      </c>
      <c r="X41" s="1">
        <v>8.0281099999999999</v>
      </c>
      <c r="Y41" s="1">
        <v>6.25</v>
      </c>
    </row>
    <row r="42" spans="1:25" x14ac:dyDescent="0.25">
      <c r="V42" s="1">
        <v>2009</v>
      </c>
      <c r="W42" s="1">
        <v>1.9400599999999999</v>
      </c>
      <c r="X42" s="1">
        <v>2.8914650000000002</v>
      </c>
      <c r="Y42" s="1">
        <v>1.294478</v>
      </c>
    </row>
    <row r="43" spans="1:25" x14ac:dyDescent="0.25">
      <c r="U43" s="1">
        <v>2010</v>
      </c>
      <c r="V43" s="1">
        <v>2010</v>
      </c>
      <c r="W43" s="1">
        <v>1.7606120000000001</v>
      </c>
      <c r="X43" s="1">
        <v>1.366411</v>
      </c>
      <c r="Y43" s="1">
        <v>3.4120309999999998</v>
      </c>
    </row>
    <row r="44" spans="1:25" x14ac:dyDescent="0.25">
      <c r="V44" s="1">
        <v>2011</v>
      </c>
      <c r="W44" s="1">
        <v>2.7968790000000001</v>
      </c>
      <c r="X44" s="1">
        <v>4.2229049999999999</v>
      </c>
      <c r="Y44" s="1">
        <v>5.1591379999999996</v>
      </c>
    </row>
    <row r="45" spans="1:25" x14ac:dyDescent="0.25">
      <c r="V45" s="1">
        <v>2012</v>
      </c>
      <c r="W45" s="1">
        <v>2.1112340000000001</v>
      </c>
      <c r="X45" s="1">
        <v>3.2456849999999999</v>
      </c>
      <c r="Y45" s="1">
        <v>3.424172</v>
      </c>
    </row>
    <row r="46" spans="1:25" x14ac:dyDescent="0.25">
      <c r="V46" s="1">
        <v>2013</v>
      </c>
      <c r="W46" s="1">
        <v>1.7076769999999999</v>
      </c>
      <c r="X46" s="1">
        <v>2.7867679999999999</v>
      </c>
      <c r="Y46" s="1">
        <v>2.0676830000000002</v>
      </c>
    </row>
    <row r="47" spans="1:25" x14ac:dyDescent="0.25">
      <c r="V47" s="1">
        <v>2014</v>
      </c>
      <c r="W47" s="1">
        <v>1.7493570000000001</v>
      </c>
      <c r="X47" s="1">
        <v>1.034427</v>
      </c>
      <c r="Y47" s="1">
        <v>1.9884599999999999</v>
      </c>
    </row>
    <row r="48" spans="1:25" x14ac:dyDescent="0.25">
      <c r="V48" s="1">
        <v>2015</v>
      </c>
      <c r="W48" s="1">
        <v>1.2143919999999999</v>
      </c>
      <c r="X48" s="1">
        <v>1.649357</v>
      </c>
      <c r="Y48" s="1">
        <v>0.2337515</v>
      </c>
    </row>
    <row r="49" spans="21:25" x14ac:dyDescent="0.25">
      <c r="V49" s="1">
        <v>2016</v>
      </c>
      <c r="W49" s="1">
        <v>1.2015290000000001</v>
      </c>
      <c r="X49" s="1">
        <v>1.319888</v>
      </c>
      <c r="Y49" s="1">
        <v>0.59747380000000005</v>
      </c>
    </row>
    <row r="50" spans="21:25" x14ac:dyDescent="0.25">
      <c r="U50" s="1">
        <v>2017</v>
      </c>
      <c r="V50" s="1">
        <v>2017</v>
      </c>
      <c r="W50" s="1">
        <v>1.5470999999999999</v>
      </c>
      <c r="X50" s="1">
        <v>2.0113089999999998</v>
      </c>
      <c r="Y50" s="1">
        <v>1.9550000000000001</v>
      </c>
    </row>
  </sheetData>
  <mergeCells count="1">
    <mergeCell ref="A33:R33"/>
  </mergeCells>
  <hyperlinks>
    <hyperlink ref="A34" location="'Read Me'!A1" display="Return to Read Me" xr:uid="{82F4DE43-AABB-486F-BB0B-E4642833D594}"/>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92B92-C411-4F07-AB2A-1A972E82B0CC}">
  <sheetPr codeName="Sheet1"/>
  <dimension ref="A1:X34"/>
  <sheetViews>
    <sheetView zoomScale="70" zoomScaleNormal="70" workbookViewId="0">
      <selection activeCell="A34" sqref="A34"/>
    </sheetView>
  </sheetViews>
  <sheetFormatPr defaultRowHeight="18" x14ac:dyDescent="0.25"/>
  <cols>
    <col min="1" max="16384" width="9.140625" style="1"/>
  </cols>
  <sheetData>
    <row r="1" spans="1:24" ht="26.25" x14ac:dyDescent="0.4">
      <c r="A1" s="2" t="s">
        <v>360</v>
      </c>
      <c r="N1" s="3"/>
    </row>
    <row r="2" spans="1:24" x14ac:dyDescent="0.25">
      <c r="V2" s="1" t="s">
        <v>0</v>
      </c>
      <c r="W2" s="1" t="s">
        <v>1</v>
      </c>
      <c r="X2" s="1" t="s">
        <v>2</v>
      </c>
    </row>
    <row r="3" spans="1:24" x14ac:dyDescent="0.25">
      <c r="V3" s="1">
        <v>2007</v>
      </c>
      <c r="W3" s="1">
        <v>4.9981499999999999</v>
      </c>
      <c r="X3" s="1">
        <v>6.560983958333332</v>
      </c>
    </row>
    <row r="4" spans="1:24" x14ac:dyDescent="0.25">
      <c r="V4" s="1">
        <v>2008</v>
      </c>
      <c r="W4" s="1">
        <v>8.7144399999999997</v>
      </c>
      <c r="X4" s="1">
        <v>6.560983958333332</v>
      </c>
    </row>
    <row r="5" spans="1:24" x14ac:dyDescent="0.25">
      <c r="V5" s="1">
        <v>2009</v>
      </c>
      <c r="W5" s="1">
        <v>3.23319</v>
      </c>
      <c r="X5" s="1">
        <v>6.560983958333332</v>
      </c>
    </row>
    <row r="6" spans="1:24" x14ac:dyDescent="0.25">
      <c r="V6" s="1">
        <v>2010</v>
      </c>
      <c r="W6" s="1">
        <v>3.5131000000000001</v>
      </c>
      <c r="X6" s="1">
        <v>6.560983958333332</v>
      </c>
    </row>
    <row r="7" spans="1:24" x14ac:dyDescent="0.25">
      <c r="V7" s="1">
        <v>2011</v>
      </c>
      <c r="W7" s="1">
        <v>4.9088900000000004</v>
      </c>
      <c r="X7" s="1">
        <v>6.560983958333332</v>
      </c>
    </row>
    <row r="8" spans="1:24" x14ac:dyDescent="0.25">
      <c r="V8" s="1">
        <v>2012</v>
      </c>
      <c r="W8" s="1">
        <v>3.8351600000000001</v>
      </c>
      <c r="X8" s="1">
        <v>6.560983958333332</v>
      </c>
    </row>
    <row r="9" spans="1:24" x14ac:dyDescent="0.25">
      <c r="V9" s="1">
        <v>2013</v>
      </c>
      <c r="W9" s="1">
        <v>2.6932800000000001</v>
      </c>
      <c r="X9" s="1">
        <v>6.560983958333332</v>
      </c>
    </row>
    <row r="10" spans="1:24" x14ac:dyDescent="0.25">
      <c r="V10" s="1">
        <v>2014</v>
      </c>
      <c r="W10" s="1">
        <v>2.71624</v>
      </c>
      <c r="X10" s="1">
        <v>6.560983958333332</v>
      </c>
    </row>
    <row r="11" spans="1:24" x14ac:dyDescent="0.25">
      <c r="V11" s="1">
        <v>2015</v>
      </c>
      <c r="W11" s="1">
        <v>1.7340800000000001</v>
      </c>
      <c r="X11" s="1">
        <v>6.560983958333332</v>
      </c>
    </row>
    <row r="12" spans="1:24" x14ac:dyDescent="0.25">
      <c r="V12" s="1">
        <v>2016</v>
      </c>
      <c r="W12" s="1">
        <v>2.1787299999999998</v>
      </c>
      <c r="X12" s="1">
        <v>6.560983958333332</v>
      </c>
    </row>
    <row r="13" spans="1:24" x14ac:dyDescent="0.25">
      <c r="V13" s="1">
        <v>2017</v>
      </c>
      <c r="W13" s="1">
        <v>2.5929199999999999</v>
      </c>
      <c r="X13" s="1">
        <v>6.560983958333332</v>
      </c>
    </row>
    <row r="32" spans="1:1" x14ac:dyDescent="0.25">
      <c r="A32" s="1" t="s">
        <v>322</v>
      </c>
    </row>
    <row r="33" spans="1:11" x14ac:dyDescent="0.25">
      <c r="A33" s="1" t="s">
        <v>420</v>
      </c>
    </row>
    <row r="34" spans="1:11" x14ac:dyDescent="0.25">
      <c r="A34" s="30" t="s">
        <v>359</v>
      </c>
      <c r="K34" s="1" t="s">
        <v>30</v>
      </c>
    </row>
  </sheetData>
  <hyperlinks>
    <hyperlink ref="A34" location="'Read Me'!A1" display="Return to Read Me" xr:uid="{02433B29-0AD9-4ED4-974D-4D5FC3432CEA}"/>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26442-8285-427D-86E9-FBEFDCB81A2C}">
  <sheetPr codeName="Sheet21"/>
  <dimension ref="A1:Y36"/>
  <sheetViews>
    <sheetView zoomScale="70" zoomScaleNormal="70" workbookViewId="0">
      <selection activeCell="A35" sqref="A35"/>
    </sheetView>
  </sheetViews>
  <sheetFormatPr defaultRowHeight="18" x14ac:dyDescent="0.25"/>
  <cols>
    <col min="1" max="16384" width="9.140625" style="1"/>
  </cols>
  <sheetData>
    <row r="1" spans="1:25" ht="26.25" x14ac:dyDescent="0.4">
      <c r="A1" s="2" t="s">
        <v>377</v>
      </c>
    </row>
    <row r="2" spans="1:25" x14ac:dyDescent="0.25">
      <c r="V2" s="1" t="s">
        <v>18</v>
      </c>
      <c r="W2" s="1" t="s">
        <v>62</v>
      </c>
      <c r="X2" s="1" t="s">
        <v>62</v>
      </c>
    </row>
    <row r="3" spans="1:25" x14ac:dyDescent="0.25">
      <c r="V3" s="1">
        <v>50</v>
      </c>
      <c r="W3" s="1">
        <v>25</v>
      </c>
      <c r="X3" s="1">
        <v>75</v>
      </c>
    </row>
    <row r="4" spans="1:25" x14ac:dyDescent="0.25">
      <c r="U4" s="1">
        <v>1970</v>
      </c>
      <c r="V4" s="1">
        <v>5.6819100000000002</v>
      </c>
      <c r="W4" s="1">
        <v>3.0326899999999997</v>
      </c>
      <c r="X4" s="1">
        <v>13.872175</v>
      </c>
    </row>
    <row r="5" spans="1:25" x14ac:dyDescent="0.25">
      <c r="U5" s="1">
        <v>1971</v>
      </c>
      <c r="V5" s="1">
        <v>5.2996699999999999</v>
      </c>
      <c r="W5" s="1">
        <v>3.2024499999999998</v>
      </c>
      <c r="X5" s="1">
        <v>10.062184999999999</v>
      </c>
    </row>
    <row r="6" spans="1:25" x14ac:dyDescent="0.25">
      <c r="U6" s="1">
        <v>1972</v>
      </c>
      <c r="V6" s="1">
        <v>7.0252649999999992</v>
      </c>
      <c r="W6" s="1">
        <v>4.3728475000000007</v>
      </c>
      <c r="X6" s="1">
        <v>12.912475000000001</v>
      </c>
    </row>
    <row r="7" spans="1:25" x14ac:dyDescent="0.25">
      <c r="U7" s="1">
        <v>1973</v>
      </c>
      <c r="V7" s="1">
        <v>14.30335</v>
      </c>
      <c r="W7" s="1">
        <v>11.608600000000001</v>
      </c>
      <c r="X7" s="1">
        <v>21.344925</v>
      </c>
    </row>
    <row r="8" spans="1:25" x14ac:dyDescent="0.25">
      <c r="U8" s="1">
        <v>1974</v>
      </c>
      <c r="V8" s="1">
        <v>22.673200000000001</v>
      </c>
      <c r="W8" s="1">
        <v>16.438200000000002</v>
      </c>
      <c r="X8" s="1">
        <v>28.818399999999997</v>
      </c>
    </row>
    <row r="9" spans="1:25" x14ac:dyDescent="0.25">
      <c r="U9" s="1">
        <v>1975</v>
      </c>
      <c r="V9" s="1">
        <v>16.068300000000001</v>
      </c>
      <c r="W9" s="1">
        <v>9.8357250000000001</v>
      </c>
      <c r="X9" s="1">
        <v>20.000724999999999</v>
      </c>
    </row>
    <row r="10" spans="1:25" x14ac:dyDescent="0.25">
      <c r="U10" s="1">
        <v>1976</v>
      </c>
      <c r="V10" s="1">
        <v>9.9315749999999987</v>
      </c>
      <c r="W10" s="1">
        <v>4.9609325000000002</v>
      </c>
      <c r="X10" s="1">
        <v>15.662374999999999</v>
      </c>
    </row>
    <row r="11" spans="1:25" x14ac:dyDescent="0.25">
      <c r="U11" s="1">
        <v>1977</v>
      </c>
      <c r="V11" s="1">
        <v>11.5724</v>
      </c>
      <c r="W11" s="1">
        <v>8.4141250000000003</v>
      </c>
      <c r="X11" s="1">
        <v>17.965</v>
      </c>
    </row>
    <row r="12" spans="1:25" x14ac:dyDescent="0.25">
      <c r="U12" s="1">
        <v>1978</v>
      </c>
      <c r="V12" s="1">
        <v>10.306150000000001</v>
      </c>
      <c r="W12" s="1">
        <v>6.1397675000000005</v>
      </c>
      <c r="X12" s="1">
        <v>17.570824999999999</v>
      </c>
    </row>
    <row r="13" spans="1:25" x14ac:dyDescent="0.25">
      <c r="U13" s="1">
        <v>1979</v>
      </c>
      <c r="V13" s="1">
        <v>15.2254</v>
      </c>
      <c r="W13" s="1">
        <v>11.307550000000001</v>
      </c>
      <c r="X13" s="1">
        <v>25.405425000000001</v>
      </c>
    </row>
    <row r="14" spans="1:25" x14ac:dyDescent="0.25">
      <c r="U14" s="1">
        <v>1980</v>
      </c>
      <c r="V14" s="1">
        <v>18.563200000000002</v>
      </c>
      <c r="W14" s="1">
        <v>16.172450000000001</v>
      </c>
      <c r="X14" s="1">
        <v>26.727174999999999</v>
      </c>
      <c r="Y14" s="1">
        <v>60</v>
      </c>
    </row>
    <row r="15" spans="1:25" x14ac:dyDescent="0.25">
      <c r="U15" s="1">
        <v>1981</v>
      </c>
      <c r="V15" s="1">
        <v>14.682400000000001</v>
      </c>
      <c r="W15" s="1">
        <v>11.38095</v>
      </c>
      <c r="X15" s="1">
        <v>24.778550000000003</v>
      </c>
      <c r="Y15" s="1">
        <v>60</v>
      </c>
    </row>
    <row r="16" spans="1:25" x14ac:dyDescent="0.25">
      <c r="U16" s="1">
        <v>1982</v>
      </c>
      <c r="V16" s="1">
        <v>9.3216450000000002</v>
      </c>
      <c r="W16" s="1">
        <v>6.4122125000000008</v>
      </c>
      <c r="X16" s="1">
        <v>21.597874999999998</v>
      </c>
      <c r="Y16" s="1">
        <v>60</v>
      </c>
    </row>
    <row r="17" spans="1:25" x14ac:dyDescent="0.25">
      <c r="U17" s="1">
        <v>1983</v>
      </c>
      <c r="V17" s="1">
        <v>10.9129</v>
      </c>
      <c r="W17" s="1">
        <v>4.8817450000000004</v>
      </c>
      <c r="X17" s="1">
        <v>31.458625000000001</v>
      </c>
      <c r="Y17" s="1">
        <v>60</v>
      </c>
    </row>
    <row r="18" spans="1:25" x14ac:dyDescent="0.25">
      <c r="U18" s="1">
        <v>1984</v>
      </c>
      <c r="V18" s="1">
        <v>11.761800000000001</v>
      </c>
      <c r="W18" s="1">
        <v>3.8021849999999997</v>
      </c>
      <c r="X18" s="1">
        <v>28.66865</v>
      </c>
      <c r="Y18" s="1">
        <v>60</v>
      </c>
    </row>
    <row r="19" spans="1:25" x14ac:dyDescent="0.25">
      <c r="U19" s="1">
        <v>1985</v>
      </c>
      <c r="V19" s="1">
        <v>15.040900000000001</v>
      </c>
      <c r="W19" s="1">
        <v>3.8713275</v>
      </c>
      <c r="X19" s="1">
        <v>34.361674999999998</v>
      </c>
      <c r="Y19" s="1">
        <v>60</v>
      </c>
    </row>
    <row r="20" spans="1:25" x14ac:dyDescent="0.25">
      <c r="U20" s="1">
        <v>1986</v>
      </c>
      <c r="V20" s="1">
        <v>11.690100000000001</v>
      </c>
      <c r="W20" s="1">
        <v>2.6282375</v>
      </c>
      <c r="X20" s="1">
        <v>33.184024999999998</v>
      </c>
      <c r="Y20" s="1">
        <v>60</v>
      </c>
    </row>
    <row r="21" spans="1:25" x14ac:dyDescent="0.25">
      <c r="U21" s="1">
        <v>1987</v>
      </c>
      <c r="V21" s="1">
        <v>14.0647</v>
      </c>
      <c r="W21" s="1">
        <v>3.5279324999999999</v>
      </c>
      <c r="X21" s="1">
        <v>28.901</v>
      </c>
      <c r="Y21" s="1">
        <v>60</v>
      </c>
    </row>
    <row r="22" spans="1:25" x14ac:dyDescent="0.25">
      <c r="U22" s="1">
        <v>1988</v>
      </c>
      <c r="V22" s="1">
        <v>12.75855</v>
      </c>
      <c r="W22" s="1">
        <v>4.3281749999999999</v>
      </c>
      <c r="X22" s="1">
        <v>40.890949999999997</v>
      </c>
      <c r="Y22" s="1">
        <v>60</v>
      </c>
    </row>
    <row r="23" spans="1:25" x14ac:dyDescent="0.25">
      <c r="U23" s="1">
        <v>1989</v>
      </c>
      <c r="V23" s="1">
        <v>14.7515</v>
      </c>
      <c r="W23" s="1">
        <v>5.5416275000000006</v>
      </c>
      <c r="X23" s="1">
        <v>49.405474999999996</v>
      </c>
      <c r="Y23" s="1">
        <v>60</v>
      </c>
    </row>
    <row r="24" spans="1:25" x14ac:dyDescent="0.25">
      <c r="U24" s="1">
        <v>1990</v>
      </c>
      <c r="V24" s="1">
        <v>22.641400000000001</v>
      </c>
      <c r="W24" s="1">
        <v>6.0573299999999994</v>
      </c>
      <c r="X24" s="1">
        <v>43.046199999999999</v>
      </c>
      <c r="Y24" s="1">
        <v>60</v>
      </c>
    </row>
    <row r="25" spans="1:25" x14ac:dyDescent="0.25">
      <c r="U25" s="1">
        <v>1991</v>
      </c>
      <c r="V25" s="1">
        <v>23.443449999999999</v>
      </c>
      <c r="W25" s="1">
        <v>6.0014275000000001</v>
      </c>
      <c r="X25" s="1">
        <v>47.510350000000003</v>
      </c>
    </row>
    <row r="26" spans="1:25" x14ac:dyDescent="0.25">
      <c r="U26" s="1">
        <v>1992</v>
      </c>
      <c r="V26" s="1">
        <v>13.6265</v>
      </c>
      <c r="W26" s="1">
        <v>5.3885974999999995</v>
      </c>
      <c r="X26" s="1">
        <v>27.316949999999999</v>
      </c>
    </row>
    <row r="27" spans="1:25" x14ac:dyDescent="0.25">
      <c r="U27" s="1">
        <v>1993</v>
      </c>
      <c r="V27" s="1">
        <v>10.7919</v>
      </c>
      <c r="W27" s="1">
        <v>3.0271500000000002</v>
      </c>
      <c r="X27" s="1">
        <v>22.162100000000002</v>
      </c>
    </row>
    <row r="28" spans="1:25" x14ac:dyDescent="0.25">
      <c r="U28" s="1">
        <v>1994</v>
      </c>
      <c r="V28" s="1">
        <v>9.7002450000000007</v>
      </c>
      <c r="W28" s="1">
        <v>3.29148</v>
      </c>
      <c r="X28" s="1">
        <v>23.070149999999998</v>
      </c>
    </row>
    <row r="29" spans="1:25" x14ac:dyDescent="0.25">
      <c r="U29" s="1">
        <v>1995</v>
      </c>
      <c r="V29" s="1">
        <v>10.564349999999999</v>
      </c>
      <c r="W29" s="1">
        <v>2.9400049999999998</v>
      </c>
      <c r="X29" s="1">
        <v>22.961874999999999</v>
      </c>
    </row>
    <row r="30" spans="1:25" x14ac:dyDescent="0.25">
      <c r="U30" s="1">
        <v>1996</v>
      </c>
      <c r="V30" s="1">
        <v>8.5740149999999993</v>
      </c>
      <c r="W30" s="1">
        <v>2.3112550000000001</v>
      </c>
      <c r="X30" s="1">
        <v>18.287775</v>
      </c>
    </row>
    <row r="31" spans="1:25" x14ac:dyDescent="0.25">
      <c r="U31" s="1">
        <v>1997</v>
      </c>
      <c r="V31" s="1">
        <v>7.0473400000000002</v>
      </c>
      <c r="W31" s="1">
        <v>2.1583125000000001</v>
      </c>
      <c r="X31" s="1">
        <v>10.5510375</v>
      </c>
    </row>
    <row r="32" spans="1:25" x14ac:dyDescent="0.25">
      <c r="A32" s="1" t="s">
        <v>324</v>
      </c>
      <c r="U32" s="1">
        <v>1998</v>
      </c>
      <c r="V32" s="1">
        <v>5.3614750000000004</v>
      </c>
      <c r="W32" s="1">
        <v>2.1820475000000004</v>
      </c>
      <c r="X32" s="1">
        <v>11.5815</v>
      </c>
    </row>
    <row r="33" spans="1:24" x14ac:dyDescent="0.25">
      <c r="A33" s="31" t="s">
        <v>339</v>
      </c>
      <c r="B33" s="31"/>
      <c r="C33" s="31"/>
      <c r="D33" s="31"/>
      <c r="E33" s="31"/>
      <c r="F33" s="31"/>
      <c r="G33" s="31"/>
      <c r="H33" s="31"/>
      <c r="I33" s="31"/>
      <c r="J33" s="31"/>
      <c r="K33" s="31"/>
      <c r="L33" s="31"/>
      <c r="M33" s="31"/>
      <c r="N33" s="31"/>
      <c r="O33" s="31"/>
      <c r="P33" s="31"/>
      <c r="Q33" s="31"/>
      <c r="R33" s="31"/>
      <c r="U33" s="1">
        <v>1999</v>
      </c>
      <c r="V33" s="1">
        <v>4.180885</v>
      </c>
      <c r="W33" s="1">
        <v>1.4836075</v>
      </c>
      <c r="X33" s="1">
        <v>9.0146949999999997</v>
      </c>
    </row>
    <row r="34" spans="1:24" x14ac:dyDescent="0.25">
      <c r="A34" s="31"/>
      <c r="B34" s="31"/>
      <c r="C34" s="31"/>
      <c r="D34" s="31"/>
      <c r="E34" s="31"/>
      <c r="F34" s="31"/>
      <c r="G34" s="31"/>
      <c r="H34" s="31"/>
      <c r="I34" s="31"/>
      <c r="J34" s="31"/>
      <c r="K34" s="31"/>
      <c r="L34" s="31"/>
      <c r="M34" s="31"/>
      <c r="N34" s="31"/>
      <c r="O34" s="31"/>
      <c r="P34" s="31"/>
      <c r="Q34" s="31"/>
      <c r="R34" s="31"/>
      <c r="U34" s="1">
        <v>2000</v>
      </c>
      <c r="V34" s="1">
        <v>4.6860249999999999</v>
      </c>
      <c r="W34" s="1">
        <v>2.2489224999999999</v>
      </c>
      <c r="X34" s="1">
        <v>9.2896025000000009</v>
      </c>
    </row>
    <row r="35" spans="1:24" x14ac:dyDescent="0.25">
      <c r="A35" s="27" t="s">
        <v>359</v>
      </c>
      <c r="U35" s="1">
        <v>2001</v>
      </c>
      <c r="V35" s="1">
        <v>4.8332800000000002</v>
      </c>
      <c r="W35" s="1">
        <v>2.2388349999999999</v>
      </c>
      <c r="X35" s="1">
        <v>7.4565200000000003</v>
      </c>
    </row>
    <row r="36" spans="1:24" x14ac:dyDescent="0.25">
      <c r="U36" s="1">
        <v>2002</v>
      </c>
      <c r="V36" s="1">
        <v>4.6356799999999998</v>
      </c>
      <c r="W36" s="1">
        <v>1.8630225</v>
      </c>
      <c r="X36" s="1">
        <v>8.6288699999999992</v>
      </c>
    </row>
  </sheetData>
  <mergeCells count="1">
    <mergeCell ref="A33:R34"/>
  </mergeCells>
  <hyperlinks>
    <hyperlink ref="A35" location="'Read Me'!A1" display="Return to Read Me" xr:uid="{5331430E-E5E7-4AAA-BB2F-C1904403EA2B}"/>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A4626-7CCE-4DB8-87FF-9CAE94A9C8EA}">
  <sheetPr codeName="Sheet22"/>
  <dimension ref="A1:Y35"/>
  <sheetViews>
    <sheetView zoomScale="70" zoomScaleNormal="70" workbookViewId="0">
      <selection activeCell="A35" sqref="A35"/>
    </sheetView>
  </sheetViews>
  <sheetFormatPr defaultRowHeight="18" x14ac:dyDescent="0.25"/>
  <cols>
    <col min="1" max="16384" width="9.140625" style="1"/>
  </cols>
  <sheetData>
    <row r="1" spans="1:25" ht="26.25" x14ac:dyDescent="0.4">
      <c r="A1" s="2" t="s">
        <v>378</v>
      </c>
    </row>
    <row r="2" spans="1:25" x14ac:dyDescent="0.25">
      <c r="V2" s="1" t="s">
        <v>18</v>
      </c>
      <c r="W2" s="1" t="s">
        <v>62</v>
      </c>
      <c r="X2" s="1" t="s">
        <v>62</v>
      </c>
    </row>
    <row r="3" spans="1:25" x14ac:dyDescent="0.25">
      <c r="V3" s="1">
        <v>50</v>
      </c>
      <c r="W3" s="1">
        <v>25</v>
      </c>
      <c r="X3" s="1">
        <v>75</v>
      </c>
    </row>
    <row r="4" spans="1:25" x14ac:dyDescent="0.25">
      <c r="U4" s="1">
        <v>1989</v>
      </c>
      <c r="V4" s="1">
        <v>11.669295</v>
      </c>
      <c r="W4" s="1">
        <v>2.1880000000000002</v>
      </c>
      <c r="X4" s="1">
        <v>60.493226000000014</v>
      </c>
    </row>
    <row r="5" spans="1:25" x14ac:dyDescent="0.25">
      <c r="U5" s="1">
        <v>1990</v>
      </c>
      <c r="V5" s="1">
        <v>28.970199999999998</v>
      </c>
      <c r="W5" s="1">
        <v>11.059993000000013</v>
      </c>
      <c r="X5" s="1">
        <v>100.86508000000003</v>
      </c>
      <c r="Y5" s="1">
        <v>1300</v>
      </c>
    </row>
    <row r="6" spans="1:25" x14ac:dyDescent="0.25">
      <c r="U6" s="1">
        <v>1991</v>
      </c>
      <c r="V6" s="1">
        <v>99.15</v>
      </c>
      <c r="W6" s="1">
        <v>86.782294000000007</v>
      </c>
      <c r="X6" s="1">
        <v>107.69200000000001</v>
      </c>
      <c r="Y6" s="1">
        <v>1300</v>
      </c>
    </row>
    <row r="7" spans="1:25" x14ac:dyDescent="0.25">
      <c r="U7" s="1">
        <v>1992</v>
      </c>
      <c r="V7" s="1">
        <v>635.6</v>
      </c>
      <c r="W7" s="1">
        <v>98.326488000000012</v>
      </c>
      <c r="X7" s="1">
        <v>903.99667999999997</v>
      </c>
      <c r="Y7" s="1">
        <v>1300</v>
      </c>
    </row>
    <row r="8" spans="1:25" x14ac:dyDescent="0.25">
      <c r="U8" s="1">
        <v>1993</v>
      </c>
      <c r="V8" s="1">
        <v>749.4</v>
      </c>
      <c r="W8" s="1">
        <v>284.01191000000006</v>
      </c>
      <c r="X8" s="1">
        <v>1161.6042</v>
      </c>
      <c r="Y8" s="1">
        <v>1300</v>
      </c>
    </row>
    <row r="9" spans="1:25" x14ac:dyDescent="0.25">
      <c r="U9" s="1">
        <v>1994</v>
      </c>
      <c r="V9" s="1">
        <v>244.1585</v>
      </c>
      <c r="W9" s="1">
        <v>112.39691000000002</v>
      </c>
      <c r="X9" s="1">
        <v>1256.8446800000006</v>
      </c>
      <c r="Y9" s="1">
        <v>1300</v>
      </c>
    </row>
    <row r="10" spans="1:25" x14ac:dyDescent="0.25">
      <c r="U10" s="1">
        <v>1995</v>
      </c>
      <c r="V10" s="1">
        <v>62.0548</v>
      </c>
      <c r="W10" s="1">
        <v>29.182740000000003</v>
      </c>
      <c r="X10" s="1">
        <v>175.99179999999998</v>
      </c>
      <c r="Y10" s="1">
        <v>1300</v>
      </c>
    </row>
    <row r="11" spans="1:25" x14ac:dyDescent="0.25">
      <c r="U11" s="1">
        <v>1996</v>
      </c>
      <c r="V11" s="1">
        <v>31.947299999999998</v>
      </c>
      <c r="W11" s="1">
        <v>19.808239999999998</v>
      </c>
      <c r="X11" s="1">
        <v>41.034340000000007</v>
      </c>
      <c r="Y11" s="1">
        <v>1300</v>
      </c>
    </row>
    <row r="12" spans="1:25" x14ac:dyDescent="0.25">
      <c r="U12" s="1">
        <v>1997</v>
      </c>
      <c r="V12" s="1">
        <v>15.9406</v>
      </c>
      <c r="W12" s="1">
        <v>13.134520000000002</v>
      </c>
      <c r="X12" s="1">
        <v>25.384380000000011</v>
      </c>
      <c r="Y12" s="1">
        <v>1300</v>
      </c>
    </row>
    <row r="13" spans="1:25" x14ac:dyDescent="0.25">
      <c r="U13" s="1">
        <v>1998</v>
      </c>
      <c r="V13" s="1">
        <v>10.577199999999999</v>
      </c>
      <c r="W13" s="1">
        <v>8.3180899999999998</v>
      </c>
      <c r="X13" s="1">
        <v>17.151580000000003</v>
      </c>
      <c r="Y13" s="1">
        <v>1300</v>
      </c>
    </row>
    <row r="14" spans="1:25" x14ac:dyDescent="0.25">
      <c r="U14" s="1">
        <v>1999</v>
      </c>
      <c r="V14" s="1">
        <v>10.030900000000001</v>
      </c>
      <c r="W14" s="1">
        <v>5.9726560000000024</v>
      </c>
      <c r="X14" s="1">
        <v>24.592900000000004</v>
      </c>
      <c r="Y14" s="1">
        <v>1300</v>
      </c>
    </row>
    <row r="15" spans="1:25" x14ac:dyDescent="0.25">
      <c r="U15" s="1">
        <v>2000</v>
      </c>
      <c r="V15" s="1">
        <v>11.7486</v>
      </c>
      <c r="W15" s="1">
        <v>7.9398496000000005</v>
      </c>
      <c r="X15" s="1">
        <v>20.660170000000001</v>
      </c>
    </row>
    <row r="16" spans="1:25" x14ac:dyDescent="0.25">
      <c r="U16" s="1">
        <v>2001</v>
      </c>
      <c r="V16" s="1">
        <v>8.7552050000000001</v>
      </c>
      <c r="W16" s="1">
        <v>5.4707848000000006</v>
      </c>
      <c r="X16" s="1">
        <v>11.870894000000002</v>
      </c>
    </row>
    <row r="17" spans="1:24" x14ac:dyDescent="0.25">
      <c r="U17" s="1">
        <v>2002</v>
      </c>
      <c r="V17" s="1">
        <v>5.6989850000000004</v>
      </c>
      <c r="W17" s="1">
        <v>2.7392008000000003</v>
      </c>
      <c r="X17" s="1">
        <v>8.6158584000000005</v>
      </c>
    </row>
    <row r="32" spans="1:24" x14ac:dyDescent="0.25">
      <c r="A32" s="1" t="s">
        <v>324</v>
      </c>
    </row>
    <row r="33" spans="1:18" x14ac:dyDescent="0.25">
      <c r="A33" s="31" t="s">
        <v>340</v>
      </c>
      <c r="B33" s="31"/>
      <c r="C33" s="31"/>
      <c r="D33" s="31"/>
      <c r="E33" s="31"/>
      <c r="F33" s="31"/>
      <c r="G33" s="31"/>
      <c r="H33" s="31"/>
      <c r="I33" s="31"/>
      <c r="J33" s="31"/>
      <c r="K33" s="31"/>
      <c r="L33" s="31"/>
      <c r="M33" s="31"/>
      <c r="N33" s="31"/>
      <c r="O33" s="31"/>
      <c r="P33" s="31"/>
      <c r="Q33" s="31"/>
      <c r="R33" s="31"/>
    </row>
    <row r="34" spans="1:18" x14ac:dyDescent="0.25">
      <c r="A34" s="31"/>
      <c r="B34" s="31"/>
      <c r="C34" s="31"/>
      <c r="D34" s="31"/>
      <c r="E34" s="31"/>
      <c r="F34" s="31"/>
      <c r="G34" s="31"/>
      <c r="H34" s="31"/>
      <c r="I34" s="31"/>
      <c r="J34" s="31"/>
      <c r="K34" s="31"/>
      <c r="L34" s="31"/>
      <c r="M34" s="31"/>
      <c r="N34" s="31"/>
      <c r="O34" s="31"/>
      <c r="P34" s="31"/>
      <c r="Q34" s="31"/>
      <c r="R34" s="31"/>
    </row>
    <row r="35" spans="1:18" x14ac:dyDescent="0.25">
      <c r="A35" s="27" t="s">
        <v>359</v>
      </c>
    </row>
  </sheetData>
  <mergeCells count="1">
    <mergeCell ref="A33:R34"/>
  </mergeCells>
  <hyperlinks>
    <hyperlink ref="A35" location="'Read Me'!A1" display="Return to Read Me" xr:uid="{9BC6C820-9F2F-4B7F-A31C-87E6349AAB29}"/>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7CB25-4923-4A90-A71B-C10CFDF3DA26}">
  <sheetPr codeName="Sheet23"/>
  <dimension ref="A1:Y46"/>
  <sheetViews>
    <sheetView zoomScale="70" zoomScaleNormal="70" workbookViewId="0">
      <selection activeCell="A35" sqref="A35"/>
    </sheetView>
  </sheetViews>
  <sheetFormatPr defaultRowHeight="18" x14ac:dyDescent="0.25"/>
  <cols>
    <col min="1" max="16384" width="9.140625" style="1"/>
  </cols>
  <sheetData>
    <row r="1" spans="1:25" ht="26.25" x14ac:dyDescent="0.4">
      <c r="A1" s="2" t="s">
        <v>379</v>
      </c>
    </row>
    <row r="2" spans="1:25" x14ac:dyDescent="0.25">
      <c r="V2" s="1" t="s">
        <v>64</v>
      </c>
      <c r="W2" s="1" t="s">
        <v>65</v>
      </c>
    </row>
    <row r="3" spans="1:25" x14ac:dyDescent="0.25">
      <c r="U3" s="1">
        <v>1970</v>
      </c>
      <c r="V3" s="1">
        <v>12.5</v>
      </c>
      <c r="W3" s="1">
        <v>0</v>
      </c>
      <c r="X3" s="1">
        <v>50</v>
      </c>
    </row>
    <row r="4" spans="1:25" x14ac:dyDescent="0.25">
      <c r="U4" s="1">
        <v>1971</v>
      </c>
      <c r="V4" s="1">
        <v>15.625</v>
      </c>
      <c r="W4" s="1">
        <v>0</v>
      </c>
      <c r="X4" s="1">
        <v>50</v>
      </c>
    </row>
    <row r="5" spans="1:25" x14ac:dyDescent="0.25">
      <c r="U5" s="1">
        <v>1972</v>
      </c>
      <c r="V5" s="1">
        <v>6.25</v>
      </c>
      <c r="W5" s="1">
        <v>9.375</v>
      </c>
      <c r="X5" s="1">
        <v>50</v>
      </c>
    </row>
    <row r="6" spans="1:25" x14ac:dyDescent="0.25">
      <c r="U6" s="1">
        <v>1973</v>
      </c>
      <c r="V6" s="1">
        <v>15.625</v>
      </c>
      <c r="W6" s="1">
        <v>12.5</v>
      </c>
      <c r="X6" s="1">
        <v>50</v>
      </c>
    </row>
    <row r="7" spans="1:25" x14ac:dyDescent="0.25">
      <c r="U7" s="1">
        <v>1974</v>
      </c>
      <c r="V7" s="1">
        <v>46.875</v>
      </c>
      <c r="W7" s="1">
        <v>9.375</v>
      </c>
      <c r="X7" s="1">
        <v>50</v>
      </c>
    </row>
    <row r="8" spans="1:25" x14ac:dyDescent="0.25">
      <c r="U8" s="1">
        <v>1975</v>
      </c>
      <c r="V8" s="1">
        <v>15.625</v>
      </c>
      <c r="W8" s="1">
        <v>9.375</v>
      </c>
      <c r="X8" s="1">
        <v>50</v>
      </c>
    </row>
    <row r="9" spans="1:25" x14ac:dyDescent="0.25">
      <c r="U9" s="1">
        <v>1976</v>
      </c>
      <c r="V9" s="1">
        <v>9.375</v>
      </c>
      <c r="W9" s="1">
        <v>9.375</v>
      </c>
      <c r="X9" s="1">
        <v>50</v>
      </c>
    </row>
    <row r="10" spans="1:25" x14ac:dyDescent="0.25">
      <c r="U10" s="1">
        <v>1977</v>
      </c>
      <c r="V10" s="1">
        <v>12.5</v>
      </c>
      <c r="W10" s="1">
        <v>9.375</v>
      </c>
      <c r="X10" s="1">
        <v>50</v>
      </c>
    </row>
    <row r="11" spans="1:25" x14ac:dyDescent="0.25">
      <c r="U11" s="1">
        <v>1978</v>
      </c>
      <c r="V11" s="1">
        <v>15.625</v>
      </c>
      <c r="W11" s="1">
        <v>6.25</v>
      </c>
      <c r="X11" s="1">
        <v>50</v>
      </c>
    </row>
    <row r="12" spans="1:25" x14ac:dyDescent="0.25">
      <c r="U12" s="1">
        <v>1979</v>
      </c>
      <c r="V12" s="1">
        <v>18.75</v>
      </c>
      <c r="W12" s="1">
        <v>12.5</v>
      </c>
      <c r="X12" s="1">
        <v>50</v>
      </c>
    </row>
    <row r="13" spans="1:25" x14ac:dyDescent="0.25">
      <c r="U13" s="1">
        <v>1980</v>
      </c>
      <c r="V13" s="1">
        <v>31.25</v>
      </c>
      <c r="W13" s="1">
        <v>12.5</v>
      </c>
      <c r="X13" s="1">
        <v>50</v>
      </c>
      <c r="Y13" s="1">
        <v>55</v>
      </c>
    </row>
    <row r="14" spans="1:25" x14ac:dyDescent="0.25">
      <c r="U14" s="1">
        <v>1981</v>
      </c>
      <c r="V14" s="1">
        <v>21.875</v>
      </c>
      <c r="W14" s="1">
        <v>9.375</v>
      </c>
      <c r="X14" s="1">
        <v>50</v>
      </c>
      <c r="Y14" s="1">
        <v>55</v>
      </c>
    </row>
    <row r="15" spans="1:25" x14ac:dyDescent="0.25">
      <c r="U15" s="1">
        <v>1982</v>
      </c>
      <c r="V15" s="1">
        <v>9.375</v>
      </c>
      <c r="W15" s="1">
        <v>18.75</v>
      </c>
      <c r="X15" s="1">
        <v>50</v>
      </c>
      <c r="Y15" s="1">
        <v>55</v>
      </c>
    </row>
    <row r="16" spans="1:25" x14ac:dyDescent="0.25">
      <c r="U16" s="1">
        <v>1983</v>
      </c>
      <c r="V16" s="1">
        <v>15.625</v>
      </c>
      <c r="W16" s="1">
        <v>15.625</v>
      </c>
      <c r="X16" s="1">
        <v>50</v>
      </c>
      <c r="Y16" s="1">
        <v>55</v>
      </c>
    </row>
    <row r="17" spans="1:25" x14ac:dyDescent="0.25">
      <c r="U17" s="1">
        <v>1984</v>
      </c>
      <c r="V17" s="1">
        <v>18.75</v>
      </c>
      <c r="W17" s="1">
        <v>18.75</v>
      </c>
      <c r="X17" s="1">
        <v>50</v>
      </c>
      <c r="Y17" s="1">
        <v>55</v>
      </c>
    </row>
    <row r="18" spans="1:25" x14ac:dyDescent="0.25">
      <c r="U18" s="1">
        <v>1985</v>
      </c>
      <c r="V18" s="1">
        <v>21.875</v>
      </c>
      <c r="W18" s="1">
        <v>21.875</v>
      </c>
      <c r="X18" s="1">
        <v>50</v>
      </c>
      <c r="Y18" s="1">
        <v>55</v>
      </c>
    </row>
    <row r="19" spans="1:25" x14ac:dyDescent="0.25">
      <c r="U19" s="1">
        <v>1986</v>
      </c>
      <c r="V19" s="1">
        <v>12.5</v>
      </c>
      <c r="W19" s="1">
        <v>21.875</v>
      </c>
      <c r="X19" s="1">
        <v>50</v>
      </c>
      <c r="Y19" s="1">
        <v>55</v>
      </c>
    </row>
    <row r="20" spans="1:25" x14ac:dyDescent="0.25">
      <c r="U20" s="1">
        <v>1987</v>
      </c>
      <c r="V20" s="1">
        <v>18.75</v>
      </c>
      <c r="W20" s="1">
        <v>21.875</v>
      </c>
      <c r="X20" s="1">
        <v>50</v>
      </c>
      <c r="Y20" s="1">
        <v>55</v>
      </c>
    </row>
    <row r="21" spans="1:25" x14ac:dyDescent="0.25">
      <c r="U21" s="1">
        <v>1988</v>
      </c>
      <c r="V21" s="1">
        <v>18.75</v>
      </c>
      <c r="W21" s="1">
        <v>21.875</v>
      </c>
      <c r="X21" s="1">
        <v>50</v>
      </c>
      <c r="Y21" s="1">
        <v>55</v>
      </c>
    </row>
    <row r="22" spans="1:25" x14ac:dyDescent="0.25">
      <c r="U22" s="1">
        <v>1989</v>
      </c>
      <c r="V22" s="1">
        <v>12.5</v>
      </c>
      <c r="W22" s="1">
        <v>25</v>
      </c>
      <c r="X22" s="1">
        <v>50</v>
      </c>
      <c r="Y22" s="1">
        <v>55</v>
      </c>
    </row>
    <row r="23" spans="1:25" x14ac:dyDescent="0.25">
      <c r="U23" s="1">
        <v>1990</v>
      </c>
      <c r="V23" s="1">
        <v>37.5</v>
      </c>
      <c r="W23" s="1">
        <v>21.875</v>
      </c>
      <c r="X23" s="1">
        <v>50</v>
      </c>
    </row>
    <row r="24" spans="1:25" x14ac:dyDescent="0.25">
      <c r="U24" s="1">
        <v>1991</v>
      </c>
      <c r="V24" s="1">
        <v>37.5</v>
      </c>
      <c r="W24" s="1">
        <v>21.875</v>
      </c>
      <c r="X24" s="1">
        <v>50</v>
      </c>
    </row>
    <row r="25" spans="1:25" x14ac:dyDescent="0.25">
      <c r="U25" s="1">
        <v>1992</v>
      </c>
      <c r="V25" s="1">
        <v>21.875</v>
      </c>
      <c r="W25" s="1">
        <v>15.625</v>
      </c>
      <c r="X25" s="1">
        <v>50</v>
      </c>
    </row>
    <row r="26" spans="1:25" x14ac:dyDescent="0.25">
      <c r="U26" s="1">
        <v>1993</v>
      </c>
      <c r="V26" s="1">
        <v>21.875</v>
      </c>
      <c r="W26" s="1">
        <v>9.375</v>
      </c>
      <c r="X26" s="1">
        <v>50</v>
      </c>
    </row>
    <row r="27" spans="1:25" x14ac:dyDescent="0.25">
      <c r="U27" s="1">
        <v>1994</v>
      </c>
      <c r="V27" s="1">
        <v>25</v>
      </c>
      <c r="W27" s="1">
        <v>9.375</v>
      </c>
      <c r="X27" s="1">
        <v>50</v>
      </c>
    </row>
    <row r="28" spans="1:25" x14ac:dyDescent="0.25">
      <c r="U28" s="1">
        <v>1995</v>
      </c>
      <c r="V28" s="1">
        <v>21.875</v>
      </c>
      <c r="W28" s="1">
        <v>9.375</v>
      </c>
      <c r="X28" s="1">
        <v>50</v>
      </c>
    </row>
    <row r="29" spans="1:25" x14ac:dyDescent="0.25">
      <c r="U29" s="1">
        <v>1996</v>
      </c>
      <c r="V29" s="1">
        <v>21.875</v>
      </c>
      <c r="W29" s="1">
        <v>3.125</v>
      </c>
      <c r="X29" s="1">
        <v>50</v>
      </c>
    </row>
    <row r="30" spans="1:25" x14ac:dyDescent="0.25">
      <c r="U30" s="1">
        <v>1997</v>
      </c>
      <c r="V30" s="1">
        <v>12.5</v>
      </c>
      <c r="W30" s="1">
        <v>3.125</v>
      </c>
      <c r="X30" s="1">
        <v>50</v>
      </c>
    </row>
    <row r="31" spans="1:25" x14ac:dyDescent="0.25">
      <c r="U31" s="1">
        <v>1998</v>
      </c>
      <c r="V31" s="1">
        <v>6.25</v>
      </c>
      <c r="W31" s="1">
        <v>0</v>
      </c>
      <c r="X31" s="1">
        <v>50</v>
      </c>
    </row>
    <row r="32" spans="1:25" x14ac:dyDescent="0.25">
      <c r="A32" s="1" t="s">
        <v>324</v>
      </c>
      <c r="U32" s="1">
        <v>1999</v>
      </c>
      <c r="V32" s="1">
        <v>3.125</v>
      </c>
      <c r="W32" s="1">
        <v>6.25</v>
      </c>
      <c r="X32" s="1">
        <v>50</v>
      </c>
    </row>
    <row r="33" spans="1:25" x14ac:dyDescent="0.25">
      <c r="A33" s="31" t="s">
        <v>339</v>
      </c>
      <c r="B33" s="31"/>
      <c r="C33" s="31"/>
      <c r="D33" s="31"/>
      <c r="E33" s="31"/>
      <c r="F33" s="31"/>
      <c r="G33" s="31"/>
      <c r="H33" s="31"/>
      <c r="I33" s="31"/>
      <c r="J33" s="31"/>
      <c r="K33" s="31"/>
      <c r="L33" s="31"/>
      <c r="M33" s="31"/>
      <c r="N33" s="31"/>
      <c r="O33" s="31"/>
      <c r="P33" s="31"/>
      <c r="Q33" s="31"/>
      <c r="R33" s="31"/>
      <c r="U33" s="1">
        <v>2000</v>
      </c>
      <c r="V33" s="1">
        <v>0</v>
      </c>
      <c r="W33" s="1">
        <v>6.25</v>
      </c>
      <c r="X33" s="1">
        <v>50</v>
      </c>
    </row>
    <row r="34" spans="1:25" x14ac:dyDescent="0.25">
      <c r="A34" s="31"/>
      <c r="B34" s="31"/>
      <c r="C34" s="31"/>
      <c r="D34" s="31"/>
      <c r="E34" s="31"/>
      <c r="F34" s="31"/>
      <c r="G34" s="31"/>
      <c r="H34" s="31"/>
      <c r="I34" s="31"/>
      <c r="J34" s="31"/>
      <c r="K34" s="31"/>
      <c r="L34" s="31"/>
      <c r="M34" s="31"/>
      <c r="N34" s="31"/>
      <c r="O34" s="31"/>
      <c r="P34" s="31"/>
      <c r="Q34" s="31"/>
      <c r="R34" s="31"/>
      <c r="U34" s="1">
        <v>2001</v>
      </c>
      <c r="V34" s="1">
        <v>6.25</v>
      </c>
      <c r="W34" s="1">
        <v>0</v>
      </c>
      <c r="X34" s="1">
        <v>50</v>
      </c>
    </row>
    <row r="35" spans="1:25" x14ac:dyDescent="0.25">
      <c r="A35" s="27" t="s">
        <v>359</v>
      </c>
      <c r="U35" s="1">
        <v>2002</v>
      </c>
      <c r="V35" s="1">
        <v>6.25</v>
      </c>
      <c r="W35" s="1">
        <v>0</v>
      </c>
      <c r="X35" s="1">
        <v>50</v>
      </c>
    </row>
    <row r="46" spans="1:25" x14ac:dyDescent="0.25">
      <c r="Y46" s="7"/>
    </row>
  </sheetData>
  <mergeCells count="1">
    <mergeCell ref="A33:R34"/>
  </mergeCells>
  <hyperlinks>
    <hyperlink ref="A35" location="'Read Me'!A1" display="Return to Read Me" xr:uid="{BD948CBC-3A1B-4D5A-BBE3-59E0DFAC1124}"/>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8C6B8-E14C-4E4E-8934-4C1CB23E79B2}">
  <sheetPr codeName="Sheet24"/>
  <dimension ref="A1:Y46"/>
  <sheetViews>
    <sheetView zoomScale="70" zoomScaleNormal="70" workbookViewId="0">
      <selection activeCell="A35" sqref="A35"/>
    </sheetView>
  </sheetViews>
  <sheetFormatPr defaultRowHeight="18" x14ac:dyDescent="0.25"/>
  <cols>
    <col min="1" max="16384" width="9.140625" style="1"/>
  </cols>
  <sheetData>
    <row r="1" spans="1:25" ht="26.25" x14ac:dyDescent="0.4">
      <c r="A1" s="2" t="s">
        <v>380</v>
      </c>
    </row>
    <row r="2" spans="1:25" x14ac:dyDescent="0.25">
      <c r="V2" s="1" t="s">
        <v>64</v>
      </c>
      <c r="W2" s="1" t="s">
        <v>65</v>
      </c>
    </row>
    <row r="3" spans="1:25" x14ac:dyDescent="0.25">
      <c r="U3" s="1">
        <v>1988</v>
      </c>
      <c r="V3" s="1">
        <v>0</v>
      </c>
      <c r="W3" s="1">
        <v>40</v>
      </c>
      <c r="X3" s="1">
        <v>50</v>
      </c>
    </row>
    <row r="4" spans="1:25" x14ac:dyDescent="0.25">
      <c r="U4" s="1">
        <v>1989</v>
      </c>
      <c r="V4" s="1">
        <v>0</v>
      </c>
      <c r="W4" s="1">
        <v>40</v>
      </c>
      <c r="X4" s="1">
        <v>50</v>
      </c>
    </row>
    <row r="5" spans="1:25" x14ac:dyDescent="0.25">
      <c r="U5" s="1">
        <v>1990</v>
      </c>
      <c r="V5" s="1">
        <v>18.18181818181818</v>
      </c>
      <c r="W5" s="1">
        <v>45.454545454545453</v>
      </c>
      <c r="X5" s="1">
        <v>50</v>
      </c>
      <c r="Y5" s="1">
        <v>90</v>
      </c>
    </row>
    <row r="6" spans="1:25" x14ac:dyDescent="0.25">
      <c r="U6" s="1">
        <v>1991</v>
      </c>
      <c r="V6" s="1">
        <v>8.3333333333333144</v>
      </c>
      <c r="W6" s="1">
        <v>83.333333333333343</v>
      </c>
      <c r="X6" s="1">
        <v>50</v>
      </c>
      <c r="Y6" s="1">
        <v>90</v>
      </c>
    </row>
    <row r="7" spans="1:25" x14ac:dyDescent="0.25">
      <c r="U7" s="1">
        <v>1992</v>
      </c>
      <c r="V7" s="1">
        <v>11.764705882352942</v>
      </c>
      <c r="W7" s="1">
        <v>76.470588235294116</v>
      </c>
      <c r="X7" s="1">
        <v>50</v>
      </c>
      <c r="Y7" s="1">
        <v>90</v>
      </c>
    </row>
    <row r="8" spans="1:25" x14ac:dyDescent="0.25">
      <c r="U8" s="1">
        <v>1993</v>
      </c>
      <c r="V8" s="1">
        <v>10</v>
      </c>
      <c r="W8" s="1">
        <v>85</v>
      </c>
      <c r="X8" s="1">
        <v>50</v>
      </c>
      <c r="Y8" s="1">
        <v>90</v>
      </c>
    </row>
    <row r="9" spans="1:25" x14ac:dyDescent="0.25">
      <c r="U9" s="1">
        <v>1994</v>
      </c>
      <c r="V9" s="1">
        <v>10</v>
      </c>
      <c r="W9" s="1">
        <v>80</v>
      </c>
      <c r="X9" s="1">
        <v>50</v>
      </c>
      <c r="Y9" s="1">
        <v>90</v>
      </c>
    </row>
    <row r="10" spans="1:25" x14ac:dyDescent="0.25">
      <c r="U10" s="1">
        <v>1995</v>
      </c>
      <c r="V10" s="1">
        <v>23.809523809523803</v>
      </c>
      <c r="W10" s="1">
        <v>52.380952380952387</v>
      </c>
      <c r="X10" s="1">
        <v>50</v>
      </c>
      <c r="Y10" s="1">
        <v>90</v>
      </c>
    </row>
    <row r="11" spans="1:25" x14ac:dyDescent="0.25">
      <c r="U11" s="1">
        <v>1996</v>
      </c>
      <c r="V11" s="1">
        <v>33.333333333333336</v>
      </c>
      <c r="W11" s="1">
        <v>28.571428571428569</v>
      </c>
      <c r="X11" s="1">
        <v>50</v>
      </c>
      <c r="Y11" s="1">
        <v>90</v>
      </c>
    </row>
    <row r="12" spans="1:25" x14ac:dyDescent="0.25">
      <c r="U12" s="1">
        <v>1997</v>
      </c>
      <c r="V12" s="1">
        <v>9.5238095238095255</v>
      </c>
      <c r="W12" s="1">
        <v>28.571428571428569</v>
      </c>
      <c r="X12" s="1">
        <v>50</v>
      </c>
      <c r="Y12" s="1">
        <v>90</v>
      </c>
    </row>
    <row r="13" spans="1:25" x14ac:dyDescent="0.25">
      <c r="U13" s="1">
        <v>1998</v>
      </c>
      <c r="V13" s="1">
        <v>14.285714285714285</v>
      </c>
      <c r="W13" s="1">
        <v>14.285714285714285</v>
      </c>
      <c r="X13" s="1">
        <v>50</v>
      </c>
      <c r="Y13" s="1">
        <v>90</v>
      </c>
    </row>
    <row r="14" spans="1:25" x14ac:dyDescent="0.25">
      <c r="U14" s="1">
        <v>1999</v>
      </c>
      <c r="V14" s="1">
        <v>28.571428571428569</v>
      </c>
      <c r="W14" s="1">
        <v>14.285714285714285</v>
      </c>
      <c r="X14" s="1">
        <v>50</v>
      </c>
      <c r="Y14" s="1">
        <v>90</v>
      </c>
    </row>
    <row r="15" spans="1:25" x14ac:dyDescent="0.25">
      <c r="U15" s="1">
        <v>2000</v>
      </c>
      <c r="V15" s="1">
        <v>22.727272727272734</v>
      </c>
      <c r="W15" s="1">
        <v>13.636363636363635</v>
      </c>
      <c r="X15" s="1">
        <v>50</v>
      </c>
    </row>
    <row r="16" spans="1:25" x14ac:dyDescent="0.25">
      <c r="U16" s="1">
        <v>2001</v>
      </c>
      <c r="V16" s="1">
        <v>13.636363636363635</v>
      </c>
      <c r="W16" s="1">
        <v>9.0909090909090917</v>
      </c>
      <c r="X16" s="1">
        <v>50</v>
      </c>
    </row>
    <row r="17" spans="1:24" x14ac:dyDescent="0.25">
      <c r="U17" s="1">
        <v>2002</v>
      </c>
      <c r="V17" s="1">
        <v>18.181818181818183</v>
      </c>
      <c r="W17" s="1">
        <v>0</v>
      </c>
      <c r="X17" s="1">
        <v>50</v>
      </c>
    </row>
    <row r="32" spans="1:24" x14ac:dyDescent="0.25">
      <c r="A32" s="1" t="s">
        <v>324</v>
      </c>
    </row>
    <row r="33" spans="1:25" x14ac:dyDescent="0.25">
      <c r="A33" s="31" t="s">
        <v>340</v>
      </c>
      <c r="B33" s="31"/>
      <c r="C33" s="31"/>
      <c r="D33" s="31"/>
      <c r="E33" s="31"/>
      <c r="F33" s="31"/>
      <c r="G33" s="31"/>
      <c r="H33" s="31"/>
      <c r="I33" s="31"/>
      <c r="J33" s="31"/>
      <c r="K33" s="31"/>
      <c r="L33" s="31"/>
      <c r="M33" s="31"/>
      <c r="N33" s="31"/>
      <c r="O33" s="31"/>
      <c r="P33" s="31"/>
      <c r="Q33" s="31"/>
      <c r="R33" s="31"/>
    </row>
    <row r="34" spans="1:25" x14ac:dyDescent="0.25">
      <c r="A34" s="31"/>
      <c r="B34" s="31"/>
      <c r="C34" s="31"/>
      <c r="D34" s="31"/>
      <c r="E34" s="31"/>
      <c r="F34" s="31"/>
      <c r="G34" s="31"/>
      <c r="H34" s="31"/>
      <c r="I34" s="31"/>
      <c r="J34" s="31"/>
      <c r="K34" s="31"/>
      <c r="L34" s="31"/>
      <c r="M34" s="31"/>
      <c r="N34" s="31"/>
      <c r="O34" s="31"/>
      <c r="P34" s="31"/>
      <c r="Q34" s="31"/>
      <c r="R34" s="31"/>
    </row>
    <row r="35" spans="1:25" x14ac:dyDescent="0.25">
      <c r="A35" s="27" t="s">
        <v>359</v>
      </c>
    </row>
    <row r="46" spans="1:25" x14ac:dyDescent="0.25">
      <c r="Y46" s="7"/>
    </row>
  </sheetData>
  <mergeCells count="1">
    <mergeCell ref="A33:R34"/>
  </mergeCells>
  <hyperlinks>
    <hyperlink ref="A35" location="'Read Me'!A1" display="Return to Read Me" xr:uid="{E1FC5440-8681-46B3-A088-0E9278E5ED53}"/>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5A460-9688-4E6C-A60E-2E0AF29EAFBB}">
  <sheetPr codeName="Sheet25"/>
  <dimension ref="A1:AM106"/>
  <sheetViews>
    <sheetView zoomScale="70" zoomScaleNormal="70" workbookViewId="0">
      <selection activeCell="A34" sqref="A34"/>
    </sheetView>
  </sheetViews>
  <sheetFormatPr defaultRowHeight="18" x14ac:dyDescent="0.25"/>
  <cols>
    <col min="1" max="16384" width="9.140625" style="1"/>
  </cols>
  <sheetData>
    <row r="1" spans="1:24" ht="26.25" x14ac:dyDescent="0.4">
      <c r="A1" s="2" t="s">
        <v>381</v>
      </c>
    </row>
    <row r="2" spans="1:24" x14ac:dyDescent="0.25">
      <c r="V2" s="1" t="s">
        <v>5</v>
      </c>
      <c r="W2" s="1" t="s">
        <v>67</v>
      </c>
      <c r="X2" s="1" t="s">
        <v>66</v>
      </c>
    </row>
    <row r="3" spans="1:24" x14ac:dyDescent="0.25">
      <c r="U3" s="10">
        <v>-10.299269000000001</v>
      </c>
      <c r="V3" s="1">
        <v>0</v>
      </c>
      <c r="W3" s="1">
        <v>2.2018605021439999E-2</v>
      </c>
      <c r="X3" s="1">
        <v>0.1902446795510597</v>
      </c>
    </row>
    <row r="4" spans="1:24" x14ac:dyDescent="0.25">
      <c r="U4" s="10">
        <v>-8.4443318999999999</v>
      </c>
      <c r="V4" s="1">
        <v>0</v>
      </c>
      <c r="W4" s="1">
        <v>4.2585351859416962E-2</v>
      </c>
      <c r="X4" s="1">
        <v>0.43857151996295085</v>
      </c>
    </row>
    <row r="5" spans="1:24" x14ac:dyDescent="0.25">
      <c r="U5" s="10">
        <v>-6.5893943999999998</v>
      </c>
      <c r="V5" s="1">
        <v>0</v>
      </c>
      <c r="W5" s="1">
        <v>0.10350554517452068</v>
      </c>
      <c r="X5" s="1">
        <v>1.0136079409021175</v>
      </c>
    </row>
    <row r="6" spans="1:24" x14ac:dyDescent="0.25">
      <c r="U6" s="10">
        <v>-4.7344569999999999</v>
      </c>
      <c r="V6" s="1">
        <v>0</v>
      </c>
      <c r="W6" s="1">
        <v>0.30662013181267411</v>
      </c>
      <c r="X6" s="1">
        <v>2.0127622737764614</v>
      </c>
    </row>
    <row r="7" spans="1:24" x14ac:dyDescent="0.25">
      <c r="U7" s="10">
        <v>-2.8795194999999998</v>
      </c>
      <c r="V7" s="1">
        <v>3.9088474282585495E-2</v>
      </c>
      <c r="W7" s="1">
        <v>0.8478105334774515</v>
      </c>
      <c r="X7" s="1">
        <v>3.2878981419044377</v>
      </c>
    </row>
    <row r="8" spans="1:24" x14ac:dyDescent="0.25">
      <c r="U8" s="10">
        <v>-1.0245820999999999</v>
      </c>
      <c r="V8" s="1">
        <v>1.5642435353973096</v>
      </c>
      <c r="W8" s="1">
        <v>2.2546723101028738</v>
      </c>
      <c r="X8" s="1">
        <v>4.6056066256986767</v>
      </c>
    </row>
    <row r="9" spans="1:24" x14ac:dyDescent="0.25">
      <c r="U9" s="10">
        <v>0.83035539999999997</v>
      </c>
      <c r="V9" s="1">
        <v>10.339733945844277</v>
      </c>
      <c r="W9" s="1">
        <v>4.2046839370982614</v>
      </c>
      <c r="X9" s="1">
        <v>5.983572800473989</v>
      </c>
    </row>
    <row r="10" spans="1:24" x14ac:dyDescent="0.25">
      <c r="U10" s="10">
        <v>2.6852928999999999</v>
      </c>
      <c r="V10" s="1">
        <v>18.683892072128007</v>
      </c>
      <c r="W10" s="1">
        <v>6.5199013460498181</v>
      </c>
      <c r="X10" s="1">
        <v>7.0735133907155303</v>
      </c>
    </row>
    <row r="11" spans="1:24" x14ac:dyDescent="0.25">
      <c r="U11" s="10">
        <v>4.5402303000000002</v>
      </c>
      <c r="V11" s="1">
        <v>16.90102786074484</v>
      </c>
      <c r="W11" s="1">
        <v>8.2323419474617285</v>
      </c>
      <c r="X11" s="1">
        <v>7.8664828861698428</v>
      </c>
    </row>
    <row r="12" spans="1:24" x14ac:dyDescent="0.25">
      <c r="U12" s="10">
        <v>6.3951678000000003</v>
      </c>
      <c r="V12" s="1">
        <v>13.224671750541594</v>
      </c>
      <c r="W12" s="1">
        <v>9.2006903007158432</v>
      </c>
      <c r="X12" s="1">
        <v>8.3207024962747784</v>
      </c>
    </row>
    <row r="13" spans="1:24" x14ac:dyDescent="0.25">
      <c r="U13" s="10">
        <v>8.2501052000000001</v>
      </c>
      <c r="V13" s="1">
        <v>9.9173700209498428</v>
      </c>
      <c r="W13" s="1">
        <v>9.2064436153426001</v>
      </c>
      <c r="X13" s="1">
        <v>8.1798902795161155</v>
      </c>
    </row>
    <row r="14" spans="1:24" x14ac:dyDescent="0.25">
      <c r="U14" s="10">
        <v>10.105043</v>
      </c>
      <c r="V14" s="1">
        <v>7.366801648168245</v>
      </c>
      <c r="W14" s="1">
        <v>8.6782228979645417</v>
      </c>
      <c r="X14" s="1">
        <v>7.5465620080659743</v>
      </c>
    </row>
    <row r="15" spans="1:24" x14ac:dyDescent="0.25">
      <c r="U15" s="10">
        <v>11.95998</v>
      </c>
      <c r="V15" s="1">
        <v>4.9962901919282663</v>
      </c>
      <c r="W15" s="1">
        <v>7.8233770105646538</v>
      </c>
      <c r="X15" s="1">
        <v>6.6394801538949793</v>
      </c>
    </row>
    <row r="16" spans="1:24" x14ac:dyDescent="0.25">
      <c r="U16" s="10">
        <v>13.814918</v>
      </c>
      <c r="V16" s="1">
        <v>3.7516480542155404</v>
      </c>
      <c r="W16" s="1">
        <v>6.6561614090085834</v>
      </c>
      <c r="X16" s="1">
        <v>5.500781103307931</v>
      </c>
    </row>
    <row r="17" spans="1:24" x14ac:dyDescent="0.25">
      <c r="U17" s="10">
        <v>15.669855</v>
      </c>
      <c r="V17" s="1">
        <v>2.8059024004072239</v>
      </c>
      <c r="W17" s="1">
        <v>5.4785290049074096</v>
      </c>
      <c r="X17" s="1">
        <v>4.2696969117713381</v>
      </c>
    </row>
    <row r="18" spans="1:24" x14ac:dyDescent="0.25">
      <c r="U18" s="10">
        <v>17.524792999999999</v>
      </c>
      <c r="V18" s="1">
        <v>2.1966806613490992</v>
      </c>
      <c r="W18" s="1">
        <v>4.4137328541006982</v>
      </c>
      <c r="X18" s="1">
        <v>3.4487581870000685</v>
      </c>
    </row>
    <row r="19" spans="1:24" x14ac:dyDescent="0.25">
      <c r="U19" s="10">
        <v>19.379729999999999</v>
      </c>
      <c r="V19" s="1">
        <v>1.6647496033906739</v>
      </c>
      <c r="W19" s="1">
        <v>3.7603033644611337</v>
      </c>
      <c r="X19" s="1">
        <v>2.8103000080374789</v>
      </c>
    </row>
    <row r="20" spans="1:24" x14ac:dyDescent="0.25">
      <c r="U20" s="10">
        <v>21.234667000000002</v>
      </c>
      <c r="V20" s="1">
        <v>1.3718660177928024</v>
      </c>
      <c r="W20" s="1">
        <v>3.2872551241962955</v>
      </c>
      <c r="X20" s="1">
        <v>2.4275995464637536</v>
      </c>
    </row>
    <row r="21" spans="1:24" x14ac:dyDescent="0.25">
      <c r="U21" s="10">
        <v>23.089604999999999</v>
      </c>
      <c r="V21" s="1">
        <v>1.2614348666557758</v>
      </c>
      <c r="W21" s="1">
        <v>2.7879894602560436</v>
      </c>
      <c r="X21" s="1">
        <v>2.2562437854868138</v>
      </c>
    </row>
    <row r="22" spans="1:24" x14ac:dyDescent="0.25">
      <c r="U22" s="10">
        <v>24.944541999999998</v>
      </c>
      <c r="V22" s="1">
        <v>0.87694682415602443</v>
      </c>
      <c r="W22" s="1">
        <v>2.2481818695346418</v>
      </c>
      <c r="X22" s="1">
        <v>2.1404651429430941</v>
      </c>
    </row>
    <row r="23" spans="1:24" x14ac:dyDescent="0.25">
      <c r="U23" s="10">
        <v>26.799479999999999</v>
      </c>
      <c r="V23" s="1">
        <v>0.45550068669968591</v>
      </c>
      <c r="W23" s="1">
        <v>1.99882242731243</v>
      </c>
      <c r="X23" s="1">
        <v>1.8828595355123368</v>
      </c>
    </row>
    <row r="24" spans="1:24" x14ac:dyDescent="0.25">
      <c r="U24" s="10">
        <v>28.654416999999999</v>
      </c>
      <c r="V24" s="1">
        <v>0.35083027408822604</v>
      </c>
      <c r="W24" s="1">
        <v>1.8226437288749262</v>
      </c>
      <c r="X24" s="1">
        <v>1.5934541181914588</v>
      </c>
    </row>
    <row r="25" spans="1:24" x14ac:dyDescent="0.25">
      <c r="U25" s="10">
        <v>30.509354999999999</v>
      </c>
      <c r="V25" s="1">
        <v>0.33816109921046739</v>
      </c>
      <c r="W25" s="1">
        <v>1.4678771431633497</v>
      </c>
      <c r="X25" s="1">
        <v>1.3355639319497923</v>
      </c>
    </row>
    <row r="26" spans="1:24" x14ac:dyDescent="0.25">
      <c r="U26" s="10">
        <v>32.364291999999999</v>
      </c>
      <c r="V26" s="1">
        <v>0.22839186749848994</v>
      </c>
      <c r="W26" s="1">
        <v>1.0119731459980934</v>
      </c>
      <c r="X26" s="1">
        <v>1.0825321800127983</v>
      </c>
    </row>
    <row r="27" spans="1:24" x14ac:dyDescent="0.25">
      <c r="U27" s="10">
        <v>34.219230000000003</v>
      </c>
      <c r="V27" s="1">
        <v>0.12995684711795372</v>
      </c>
      <c r="W27" s="1">
        <v>0.73433979203083222</v>
      </c>
      <c r="X27" s="1">
        <v>0.92989309254021757</v>
      </c>
    </row>
    <row r="28" spans="1:24" x14ac:dyDescent="0.25">
      <c r="U28" s="10">
        <v>36.074167000000003</v>
      </c>
      <c r="V28" s="1">
        <v>0.1637889024369148</v>
      </c>
      <c r="W28" s="1">
        <v>0.60228787843415987</v>
      </c>
      <c r="X28" s="1">
        <v>0.86489678991169605</v>
      </c>
    </row>
    <row r="29" spans="1:24" x14ac:dyDescent="0.25">
      <c r="U29" s="10">
        <v>37.929105</v>
      </c>
      <c r="V29" s="1">
        <v>0.14281885006351369</v>
      </c>
      <c r="W29" s="1">
        <v>0.51252460017869039</v>
      </c>
      <c r="X29" s="1">
        <v>0.75333627934810243</v>
      </c>
    </row>
    <row r="30" spans="1:24" x14ac:dyDescent="0.25">
      <c r="U30" s="10">
        <v>39.784041999999999</v>
      </c>
      <c r="V30" s="1">
        <v>4.9916511936048132E-2</v>
      </c>
      <c r="W30" s="1">
        <v>0.37532773412468173</v>
      </c>
      <c r="X30" s="1">
        <v>0.64330163543510954</v>
      </c>
    </row>
    <row r="31" spans="1:24" x14ac:dyDescent="0.25">
      <c r="U31" s="10">
        <v>41.638978999999999</v>
      </c>
      <c r="V31" s="1">
        <v>7.9324646391796566E-2</v>
      </c>
      <c r="W31" s="1">
        <v>0.31393167469546096</v>
      </c>
      <c r="X31" s="1">
        <v>0.55660058178767879</v>
      </c>
    </row>
    <row r="32" spans="1:24" x14ac:dyDescent="0.25">
      <c r="A32" s="1" t="s">
        <v>324</v>
      </c>
      <c r="U32" s="10">
        <v>43.493917000000003</v>
      </c>
      <c r="V32" s="1">
        <v>8.4614439444078926E-2</v>
      </c>
      <c r="W32" s="1">
        <v>0.27658831465782763</v>
      </c>
      <c r="X32" s="1">
        <v>0.45095631492457278</v>
      </c>
    </row>
    <row r="33" spans="1:24" x14ac:dyDescent="0.25">
      <c r="A33" s="1" t="s">
        <v>341</v>
      </c>
      <c r="U33" s="10">
        <v>45.348854000000003</v>
      </c>
      <c r="V33" s="1">
        <v>3.1321582205469919E-2</v>
      </c>
      <c r="W33" s="1">
        <v>0.34465209810955921</v>
      </c>
      <c r="X33" s="1">
        <v>0.47913148943363554</v>
      </c>
    </row>
    <row r="34" spans="1:24" x14ac:dyDescent="0.25">
      <c r="A34" s="27" t="s">
        <v>359</v>
      </c>
    </row>
    <row r="68" spans="39:39" x14ac:dyDescent="0.25">
      <c r="AM68" s="9"/>
    </row>
    <row r="106" spans="39:39" x14ac:dyDescent="0.25">
      <c r="AM106" s="9"/>
    </row>
  </sheetData>
  <hyperlinks>
    <hyperlink ref="A34" location="'Read Me'!A1" display="Return to Read Me" xr:uid="{07446D34-52D3-4982-8B2C-269479EEFBC8}"/>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8A520-BE00-46B8-8A45-B9B8E58DC519}">
  <sheetPr codeName="Sheet28"/>
  <dimension ref="A1:AI106"/>
  <sheetViews>
    <sheetView zoomScale="70" zoomScaleNormal="70" workbookViewId="0">
      <selection activeCell="A34" sqref="A34"/>
    </sheetView>
  </sheetViews>
  <sheetFormatPr defaultRowHeight="18" x14ac:dyDescent="0.25"/>
  <cols>
    <col min="1" max="16384" width="9.140625" style="1"/>
  </cols>
  <sheetData>
    <row r="1" spans="1:24" ht="26.25" x14ac:dyDescent="0.4">
      <c r="A1" s="2" t="s">
        <v>382</v>
      </c>
    </row>
    <row r="2" spans="1:24" x14ac:dyDescent="0.25">
      <c r="V2" s="1" t="s">
        <v>5</v>
      </c>
      <c r="W2" s="1" t="s">
        <v>67</v>
      </c>
      <c r="X2" s="1" t="s">
        <v>66</v>
      </c>
    </row>
    <row r="3" spans="1:24" x14ac:dyDescent="0.25">
      <c r="U3" s="10">
        <v>-10.299269000000001</v>
      </c>
      <c r="V3" s="1">
        <v>0</v>
      </c>
      <c r="W3" s="1">
        <v>0</v>
      </c>
      <c r="X3" s="1">
        <v>0</v>
      </c>
    </row>
    <row r="4" spans="1:24" x14ac:dyDescent="0.25">
      <c r="U4" s="10">
        <v>-8.4443318999999999</v>
      </c>
      <c r="V4" s="1">
        <v>0</v>
      </c>
      <c r="W4" s="1">
        <v>0</v>
      </c>
      <c r="X4" s="1">
        <v>0</v>
      </c>
    </row>
    <row r="5" spans="1:24" x14ac:dyDescent="0.25">
      <c r="U5" s="10">
        <v>-6.5893943999999998</v>
      </c>
      <c r="V5" s="1">
        <v>0</v>
      </c>
      <c r="W5" s="1">
        <v>0</v>
      </c>
      <c r="X5" s="1">
        <v>0</v>
      </c>
    </row>
    <row r="6" spans="1:24" x14ac:dyDescent="0.25">
      <c r="U6" s="10">
        <v>-4.7344569999999999</v>
      </c>
      <c r="V6" s="1">
        <v>0</v>
      </c>
      <c r="W6" s="1">
        <v>0</v>
      </c>
      <c r="X6" s="1">
        <v>2.5677622186606713E-2</v>
      </c>
    </row>
    <row r="7" spans="1:24" x14ac:dyDescent="0.25">
      <c r="U7" s="10">
        <v>-2.8795194999999998</v>
      </c>
      <c r="V7" s="1">
        <v>1.1553677266039275</v>
      </c>
      <c r="W7" s="1">
        <v>0.37973173451129083</v>
      </c>
      <c r="X7" s="1">
        <v>1.3317777200824255</v>
      </c>
    </row>
    <row r="8" spans="1:24" x14ac:dyDescent="0.25">
      <c r="U8" s="10">
        <v>-1.0245820999999999</v>
      </c>
      <c r="V8" s="1">
        <v>10.415017807290157</v>
      </c>
      <c r="W8" s="1">
        <v>3.1350111156873908</v>
      </c>
      <c r="X8" s="1">
        <v>7.8140073920652044</v>
      </c>
    </row>
    <row r="9" spans="1:24" x14ac:dyDescent="0.25">
      <c r="U9" s="10">
        <v>0.83035539999999997</v>
      </c>
      <c r="V9" s="1">
        <v>49.481918540936434</v>
      </c>
      <c r="W9" s="1">
        <v>11.791310708158555</v>
      </c>
      <c r="X9" s="1">
        <v>14.961048690318076</v>
      </c>
    </row>
    <row r="10" spans="1:24" x14ac:dyDescent="0.25">
      <c r="U10" s="10">
        <v>2.6852928999999999</v>
      </c>
      <c r="V10" s="1">
        <v>34.713937401879996</v>
      </c>
      <c r="W10" s="1">
        <v>25.060348847591573</v>
      </c>
      <c r="X10" s="1">
        <v>14.893817446944846</v>
      </c>
    </row>
    <row r="11" spans="1:24" x14ac:dyDescent="0.25">
      <c r="U11" s="10">
        <v>4.5402303000000002</v>
      </c>
      <c r="V11" s="1">
        <v>3.835756006098205</v>
      </c>
      <c r="W11" s="1">
        <v>25.699070107490414</v>
      </c>
      <c r="X11" s="1">
        <v>16.432820487930396</v>
      </c>
    </row>
    <row r="12" spans="1:24" x14ac:dyDescent="0.25">
      <c r="U12" s="10">
        <v>6.3951678000000003</v>
      </c>
      <c r="V12" s="1">
        <v>0.39800251719129015</v>
      </c>
      <c r="W12" s="1">
        <v>12.780397485006869</v>
      </c>
      <c r="X12" s="1">
        <v>18.562353263948854</v>
      </c>
    </row>
    <row r="13" spans="1:24" x14ac:dyDescent="0.25">
      <c r="U13" s="10">
        <v>8.2501052000000001</v>
      </c>
      <c r="V13" s="1">
        <v>0</v>
      </c>
      <c r="W13" s="1">
        <v>7.7793768174439153</v>
      </c>
      <c r="X13" s="1">
        <v>12.635692784043528</v>
      </c>
    </row>
    <row r="14" spans="1:24" x14ac:dyDescent="0.25">
      <c r="U14" s="10">
        <v>10.105043</v>
      </c>
      <c r="V14" s="1">
        <v>0</v>
      </c>
      <c r="W14" s="1">
        <v>4.8340210551680922</v>
      </c>
      <c r="X14" s="1">
        <v>5.9208084051280769</v>
      </c>
    </row>
    <row r="15" spans="1:24" x14ac:dyDescent="0.25">
      <c r="U15" s="10">
        <v>11.95998</v>
      </c>
      <c r="V15" s="1">
        <v>0</v>
      </c>
      <c r="W15" s="1">
        <v>2.8061291393188781</v>
      </c>
      <c r="X15" s="1">
        <v>2.1027047459696591</v>
      </c>
    </row>
    <row r="16" spans="1:24" x14ac:dyDescent="0.25">
      <c r="U16" s="10">
        <v>13.814918</v>
      </c>
      <c r="V16" s="1">
        <v>0</v>
      </c>
      <c r="W16" s="1">
        <v>1.7051454442930849</v>
      </c>
      <c r="X16" s="1">
        <v>1.2818859575306838</v>
      </c>
    </row>
    <row r="17" spans="1:24" x14ac:dyDescent="0.25">
      <c r="U17" s="10">
        <v>15.669855</v>
      </c>
      <c r="V17" s="1">
        <v>0</v>
      </c>
      <c r="W17" s="1">
        <v>1.2561611466969154</v>
      </c>
      <c r="X17" s="1">
        <v>1.1399634185119891</v>
      </c>
    </row>
    <row r="18" spans="1:24" x14ac:dyDescent="0.25">
      <c r="U18" s="10">
        <v>17.524792999999999</v>
      </c>
      <c r="V18" s="1">
        <v>0</v>
      </c>
      <c r="W18" s="1">
        <v>1.065971625998174</v>
      </c>
      <c r="X18" s="1">
        <v>1.0265194947356799</v>
      </c>
    </row>
    <row r="19" spans="1:24" x14ac:dyDescent="0.25">
      <c r="U19" s="10">
        <v>19.379729999999999</v>
      </c>
      <c r="V19" s="1">
        <v>0</v>
      </c>
      <c r="W19" s="1">
        <v>0.39663219395821925</v>
      </c>
      <c r="X19" s="1">
        <v>1.1545834166576279</v>
      </c>
    </row>
    <row r="20" spans="1:24" x14ac:dyDescent="0.25">
      <c r="U20" s="10">
        <v>21.234667000000002</v>
      </c>
      <c r="V20" s="1">
        <v>0</v>
      </c>
      <c r="W20" s="1">
        <v>0.34107694134475947</v>
      </c>
      <c r="X20" s="1">
        <v>0.45605242821737441</v>
      </c>
    </row>
    <row r="21" spans="1:24" x14ac:dyDescent="0.25">
      <c r="U21" s="10">
        <v>23.089604999999999</v>
      </c>
      <c r="V21" s="1">
        <v>0</v>
      </c>
      <c r="W21" s="1">
        <v>0.23158377595955643</v>
      </c>
      <c r="X21" s="1">
        <v>0.22208058764537908</v>
      </c>
    </row>
    <row r="22" spans="1:24" x14ac:dyDescent="0.25">
      <c r="U22" s="10">
        <v>24.944541999999998</v>
      </c>
      <c r="V22" s="1">
        <v>0</v>
      </c>
      <c r="W22" s="1">
        <v>5.0925802791298581E-2</v>
      </c>
      <c r="X22" s="1">
        <v>3.8206138083585375E-2</v>
      </c>
    </row>
    <row r="23" spans="1:24" x14ac:dyDescent="0.25">
      <c r="U23" s="10">
        <v>26.799479999999999</v>
      </c>
      <c r="V23" s="1">
        <v>0</v>
      </c>
      <c r="W23" s="1">
        <v>8.9920014754887506E-2</v>
      </c>
      <c r="X23" s="1">
        <v>0</v>
      </c>
    </row>
    <row r="24" spans="1:24" x14ac:dyDescent="0.25">
      <c r="U24" s="10">
        <v>28.654416999999999</v>
      </c>
      <c r="V24" s="1">
        <v>0</v>
      </c>
      <c r="W24" s="1">
        <v>3.8526815587313037E-2</v>
      </c>
      <c r="X24" s="1">
        <v>0</v>
      </c>
    </row>
    <row r="25" spans="1:24" x14ac:dyDescent="0.25">
      <c r="U25" s="10">
        <v>30.509354999999999</v>
      </c>
      <c r="V25" s="1">
        <v>0</v>
      </c>
      <c r="W25" s="1">
        <v>7.2474259535637242E-2</v>
      </c>
      <c r="X25" s="1">
        <v>0</v>
      </c>
    </row>
    <row r="26" spans="1:24" x14ac:dyDescent="0.25">
      <c r="U26" s="10">
        <v>32.364291999999999</v>
      </c>
      <c r="V26" s="1">
        <v>0</v>
      </c>
      <c r="W26" s="1">
        <v>9.4903721354305484E-2</v>
      </c>
      <c r="X26" s="1">
        <v>0</v>
      </c>
    </row>
    <row r="27" spans="1:24" x14ac:dyDescent="0.25">
      <c r="U27" s="10">
        <v>34.219230000000003</v>
      </c>
      <c r="V27" s="1">
        <v>0</v>
      </c>
      <c r="W27" s="1">
        <v>7.7231686937016888E-3</v>
      </c>
      <c r="X27" s="1">
        <v>0</v>
      </c>
    </row>
    <row r="28" spans="1:24" x14ac:dyDescent="0.25">
      <c r="U28" s="10">
        <v>36.074167000000003</v>
      </c>
      <c r="V28" s="1">
        <v>0</v>
      </c>
      <c r="W28" s="1">
        <v>8.7429088828940973E-2</v>
      </c>
      <c r="X28" s="1">
        <v>0</v>
      </c>
    </row>
    <row r="29" spans="1:24" x14ac:dyDescent="0.25">
      <c r="U29" s="10">
        <v>37.929105</v>
      </c>
      <c r="V29" s="1">
        <v>0</v>
      </c>
      <c r="W29" s="1">
        <v>0</v>
      </c>
      <c r="X29" s="1">
        <v>0</v>
      </c>
    </row>
    <row r="30" spans="1:24" x14ac:dyDescent="0.25">
      <c r="U30" s="10">
        <v>39.784041999999999</v>
      </c>
      <c r="V30" s="1">
        <v>0</v>
      </c>
      <c r="W30" s="1">
        <v>9.556215672564651E-2</v>
      </c>
      <c r="X30" s="1">
        <v>0</v>
      </c>
    </row>
    <row r="31" spans="1:24" x14ac:dyDescent="0.25">
      <c r="U31" s="10">
        <v>41.638978999999999</v>
      </c>
      <c r="V31" s="1">
        <v>0</v>
      </c>
      <c r="W31" s="1">
        <v>3.2597187750193844E-2</v>
      </c>
      <c r="X31" s="1">
        <v>0</v>
      </c>
    </row>
    <row r="32" spans="1:24" x14ac:dyDescent="0.25">
      <c r="A32" s="1" t="s">
        <v>324</v>
      </c>
      <c r="U32" s="10">
        <v>43.493917000000003</v>
      </c>
      <c r="V32" s="1">
        <v>0</v>
      </c>
      <c r="W32" s="1">
        <v>0.16796964535038722</v>
      </c>
      <c r="X32" s="1">
        <v>0</v>
      </c>
    </row>
    <row r="33" spans="1:24" x14ac:dyDescent="0.25">
      <c r="A33" s="1" t="s">
        <v>341</v>
      </c>
      <c r="U33" s="10">
        <v>45.348854000000003</v>
      </c>
      <c r="V33" s="1">
        <v>0</v>
      </c>
      <c r="W33" s="1">
        <v>0</v>
      </c>
      <c r="X33" s="1">
        <v>0</v>
      </c>
    </row>
    <row r="34" spans="1:24" x14ac:dyDescent="0.25">
      <c r="A34" s="27" t="s">
        <v>359</v>
      </c>
    </row>
    <row r="68" spans="35:35" x14ac:dyDescent="0.25">
      <c r="AI68" s="9"/>
    </row>
    <row r="106" spans="35:35" x14ac:dyDescent="0.25">
      <c r="AI106" s="9"/>
    </row>
  </sheetData>
  <hyperlinks>
    <hyperlink ref="A34" location="'Read Me'!A1" display="Return to Read Me" xr:uid="{1FF88A4E-C5D2-498C-919D-06C0501AF864}"/>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ABD57-8E49-490F-8FFB-46C249387237}">
  <sheetPr codeName="Sheet26"/>
  <dimension ref="A1:AA192"/>
  <sheetViews>
    <sheetView zoomScale="70" zoomScaleNormal="70" workbookViewId="0">
      <selection activeCell="A34" sqref="A34"/>
    </sheetView>
  </sheetViews>
  <sheetFormatPr defaultRowHeight="18" x14ac:dyDescent="0.25"/>
  <cols>
    <col min="1" max="29" width="9.140625" style="1"/>
    <col min="30" max="30" width="9.5703125" style="1" customWidth="1"/>
    <col min="31" max="16384" width="9.140625" style="1"/>
  </cols>
  <sheetData>
    <row r="1" spans="1:27" ht="26.25" x14ac:dyDescent="0.4">
      <c r="A1" s="2" t="s">
        <v>383</v>
      </c>
    </row>
    <row r="2" spans="1:27" x14ac:dyDescent="0.25">
      <c r="V2" s="1" t="s">
        <v>68</v>
      </c>
      <c r="W2" s="1" t="s">
        <v>259</v>
      </c>
      <c r="X2" s="1" t="s">
        <v>260</v>
      </c>
      <c r="Y2" s="1" t="s">
        <v>261</v>
      </c>
      <c r="Z2" s="1" t="s">
        <v>262</v>
      </c>
      <c r="AA2" s="1" t="s">
        <v>263</v>
      </c>
    </row>
    <row r="3" spans="1:27" x14ac:dyDescent="0.25">
      <c r="U3" s="1">
        <v>1970</v>
      </c>
      <c r="V3" s="1" t="s">
        <v>69</v>
      </c>
      <c r="W3" s="1">
        <v>100</v>
      </c>
      <c r="X3" s="1">
        <v>87.5</v>
      </c>
      <c r="Y3" s="1">
        <v>41.66666</v>
      </c>
      <c r="Z3" s="1">
        <v>12.5</v>
      </c>
      <c r="AA3" s="1">
        <v>0</v>
      </c>
    </row>
    <row r="4" spans="1:27" x14ac:dyDescent="0.25">
      <c r="V4" s="1" t="s">
        <v>70</v>
      </c>
      <c r="W4" s="1">
        <v>99.999989999999997</v>
      </c>
      <c r="X4" s="1">
        <v>83.333330000000004</v>
      </c>
      <c r="Y4" s="1">
        <v>33.333329999999997</v>
      </c>
      <c r="Z4" s="1">
        <v>0</v>
      </c>
      <c r="AA4" s="1">
        <v>0</v>
      </c>
    </row>
    <row r="5" spans="1:27" x14ac:dyDescent="0.25">
      <c r="V5" s="1" t="s">
        <v>71</v>
      </c>
      <c r="W5" s="1">
        <v>100</v>
      </c>
      <c r="X5" s="1">
        <v>83.333340000000007</v>
      </c>
      <c r="Y5" s="1">
        <v>29.16667</v>
      </c>
      <c r="Z5" s="1">
        <v>12.5</v>
      </c>
      <c r="AA5" s="1">
        <v>0</v>
      </c>
    </row>
    <row r="6" spans="1:27" x14ac:dyDescent="0.25">
      <c r="V6" s="1" t="s">
        <v>72</v>
      </c>
      <c r="W6" s="1">
        <v>100</v>
      </c>
      <c r="X6" s="1">
        <v>91.666659999999993</v>
      </c>
      <c r="Y6" s="1">
        <v>25</v>
      </c>
      <c r="Z6" s="1">
        <v>4.1666670000000003</v>
      </c>
      <c r="AA6" s="1">
        <v>0</v>
      </c>
    </row>
    <row r="7" spans="1:27" x14ac:dyDescent="0.25">
      <c r="V7" s="1" t="s">
        <v>73</v>
      </c>
      <c r="W7" s="1">
        <v>100</v>
      </c>
      <c r="X7" s="1">
        <v>95.833340000000007</v>
      </c>
      <c r="Y7" s="1">
        <v>25</v>
      </c>
      <c r="Z7" s="1">
        <v>0</v>
      </c>
      <c r="AA7" s="1">
        <v>0</v>
      </c>
    </row>
    <row r="8" spans="1:27" x14ac:dyDescent="0.25">
      <c r="V8" s="1" t="s">
        <v>74</v>
      </c>
      <c r="W8" s="1">
        <v>100</v>
      </c>
      <c r="X8" s="1">
        <v>87.5</v>
      </c>
      <c r="Y8" s="1">
        <v>33.333329999999997</v>
      </c>
      <c r="Z8" s="1">
        <v>0</v>
      </c>
      <c r="AA8" s="1">
        <v>0</v>
      </c>
    </row>
    <row r="9" spans="1:27" x14ac:dyDescent="0.25">
      <c r="V9" s="1" t="s">
        <v>75</v>
      </c>
      <c r="W9" s="1">
        <v>100</v>
      </c>
      <c r="X9" s="1">
        <v>87.5</v>
      </c>
      <c r="Y9" s="1">
        <v>12.5</v>
      </c>
      <c r="Z9" s="1">
        <v>0</v>
      </c>
      <c r="AA9" s="1">
        <v>0</v>
      </c>
    </row>
    <row r="10" spans="1:27" x14ac:dyDescent="0.25">
      <c r="V10" s="1" t="s">
        <v>76</v>
      </c>
      <c r="W10" s="1">
        <v>100</v>
      </c>
      <c r="X10" s="1">
        <v>87.5</v>
      </c>
      <c r="Y10" s="1">
        <v>20.83333</v>
      </c>
      <c r="Z10" s="1">
        <v>0</v>
      </c>
      <c r="AA10" s="1">
        <v>0</v>
      </c>
    </row>
    <row r="11" spans="1:27" x14ac:dyDescent="0.25">
      <c r="V11" s="1" t="s">
        <v>77</v>
      </c>
      <c r="W11" s="1">
        <v>100</v>
      </c>
      <c r="X11" s="1">
        <v>87.5</v>
      </c>
      <c r="Y11" s="1">
        <v>8.3333329999999997</v>
      </c>
      <c r="Z11" s="1">
        <v>0</v>
      </c>
      <c r="AA11" s="1">
        <v>0</v>
      </c>
    </row>
    <row r="12" spans="1:27" x14ac:dyDescent="0.25">
      <c r="V12" s="1" t="s">
        <v>78</v>
      </c>
      <c r="W12" s="1">
        <v>100</v>
      </c>
      <c r="X12" s="1">
        <v>75</v>
      </c>
      <c r="Y12" s="1">
        <v>8.3333329999999997</v>
      </c>
      <c r="Z12" s="1">
        <v>4.1666670000000003</v>
      </c>
      <c r="AA12" s="1">
        <v>0</v>
      </c>
    </row>
    <row r="13" spans="1:27" x14ac:dyDescent="0.25">
      <c r="V13" s="1" t="s">
        <v>79</v>
      </c>
      <c r="W13" s="1">
        <v>99.999989999999997</v>
      </c>
      <c r="X13" s="1">
        <v>70.833330000000004</v>
      </c>
      <c r="Y13" s="1">
        <v>4.1666670000000003</v>
      </c>
      <c r="Z13" s="1">
        <v>4.1666670000000003</v>
      </c>
      <c r="AA13" s="1">
        <v>0</v>
      </c>
    </row>
    <row r="14" spans="1:27" x14ac:dyDescent="0.25">
      <c r="V14" s="1" t="s">
        <v>80</v>
      </c>
      <c r="W14" s="1">
        <v>100</v>
      </c>
      <c r="X14" s="1">
        <v>45.833329999999997</v>
      </c>
      <c r="Y14" s="1">
        <v>0</v>
      </c>
      <c r="Z14" s="1">
        <v>0</v>
      </c>
      <c r="AA14" s="1">
        <v>0</v>
      </c>
    </row>
    <row r="15" spans="1:27" x14ac:dyDescent="0.25">
      <c r="V15" s="1" t="s">
        <v>81</v>
      </c>
      <c r="W15" s="1">
        <v>100</v>
      </c>
      <c r="X15" s="1">
        <v>37.5</v>
      </c>
      <c r="Y15" s="1">
        <v>0</v>
      </c>
      <c r="Z15" s="1">
        <v>0</v>
      </c>
      <c r="AA15" s="1">
        <v>0</v>
      </c>
    </row>
    <row r="16" spans="1:27" x14ac:dyDescent="0.25">
      <c r="V16" s="1" t="s">
        <v>82</v>
      </c>
      <c r="W16" s="1">
        <v>100</v>
      </c>
      <c r="X16" s="1">
        <v>29.16667</v>
      </c>
      <c r="Y16" s="1">
        <v>0</v>
      </c>
      <c r="Z16" s="1">
        <v>0</v>
      </c>
      <c r="AA16" s="1">
        <v>0</v>
      </c>
    </row>
    <row r="17" spans="1:27" x14ac:dyDescent="0.25">
      <c r="V17" s="1" t="s">
        <v>83</v>
      </c>
      <c r="W17" s="1">
        <v>100</v>
      </c>
      <c r="X17" s="1">
        <v>25</v>
      </c>
      <c r="Y17" s="1">
        <v>0</v>
      </c>
      <c r="Z17" s="1">
        <v>0</v>
      </c>
      <c r="AA17" s="1">
        <v>0</v>
      </c>
    </row>
    <row r="18" spans="1:27" x14ac:dyDescent="0.25">
      <c r="V18" s="1" t="s">
        <v>84</v>
      </c>
      <c r="W18" s="1">
        <v>100</v>
      </c>
      <c r="X18" s="1">
        <v>16.66667</v>
      </c>
      <c r="Y18" s="1">
        <v>4.1666670000000003</v>
      </c>
      <c r="Z18" s="1">
        <v>0</v>
      </c>
      <c r="AA18" s="1">
        <v>0</v>
      </c>
    </row>
    <row r="19" spans="1:27" x14ac:dyDescent="0.25">
      <c r="V19" s="1" t="s">
        <v>85</v>
      </c>
      <c r="W19" s="1">
        <v>100</v>
      </c>
      <c r="X19" s="1">
        <v>20.83333</v>
      </c>
      <c r="Y19" s="1">
        <v>4.1666670000000003</v>
      </c>
      <c r="Z19" s="1">
        <v>0</v>
      </c>
      <c r="AA19" s="1">
        <v>0</v>
      </c>
    </row>
    <row r="20" spans="1:27" x14ac:dyDescent="0.25">
      <c r="V20" s="1" t="s">
        <v>86</v>
      </c>
      <c r="W20" s="1">
        <v>100</v>
      </c>
      <c r="X20" s="1">
        <v>20.83333</v>
      </c>
      <c r="Y20" s="1">
        <v>4.1666670000000003</v>
      </c>
      <c r="Z20" s="1">
        <v>4.1666670000000003</v>
      </c>
      <c r="AA20" s="1">
        <v>4.1666670000000003</v>
      </c>
    </row>
    <row r="21" spans="1:27" x14ac:dyDescent="0.25">
      <c r="V21" s="1" t="s">
        <v>87</v>
      </c>
      <c r="W21" s="1">
        <v>100</v>
      </c>
      <c r="X21" s="1">
        <v>25</v>
      </c>
      <c r="Y21" s="1">
        <v>4.1666670000000003</v>
      </c>
      <c r="Z21" s="1">
        <v>4.1666670000000003</v>
      </c>
      <c r="AA21" s="1">
        <v>4.1666670000000003</v>
      </c>
    </row>
    <row r="22" spans="1:27" x14ac:dyDescent="0.25">
      <c r="V22" s="1" t="s">
        <v>88</v>
      </c>
      <c r="W22" s="1">
        <v>100</v>
      </c>
      <c r="X22" s="1">
        <v>41.66666</v>
      </c>
      <c r="Y22" s="1">
        <v>12.5</v>
      </c>
      <c r="Z22" s="1">
        <v>4.1666670000000003</v>
      </c>
      <c r="AA22" s="1">
        <v>4.1666670000000003</v>
      </c>
    </row>
    <row r="23" spans="1:27" x14ac:dyDescent="0.25">
      <c r="V23" s="1" t="s">
        <v>89</v>
      </c>
      <c r="W23" s="1">
        <v>100</v>
      </c>
      <c r="X23" s="1">
        <v>45.833329999999997</v>
      </c>
      <c r="Y23" s="1">
        <v>8.3333329999999997</v>
      </c>
      <c r="Z23" s="1">
        <v>4.1666670000000003</v>
      </c>
      <c r="AA23" s="1">
        <v>4.1666670000000003</v>
      </c>
    </row>
    <row r="24" spans="1:27" x14ac:dyDescent="0.25">
      <c r="V24" s="1" t="s">
        <v>90</v>
      </c>
      <c r="W24" s="1">
        <v>100</v>
      </c>
      <c r="X24" s="1">
        <v>45.833329999999997</v>
      </c>
      <c r="Y24" s="1">
        <v>12.5</v>
      </c>
      <c r="Z24" s="1">
        <v>8.3333329999999997</v>
      </c>
      <c r="AA24" s="1">
        <v>4.1666670000000003</v>
      </c>
    </row>
    <row r="25" spans="1:27" x14ac:dyDescent="0.25">
      <c r="V25" s="1" t="s">
        <v>91</v>
      </c>
      <c r="W25" s="1">
        <v>100</v>
      </c>
      <c r="X25" s="1">
        <v>58.333329999999997</v>
      </c>
      <c r="Y25" s="1">
        <v>12.5</v>
      </c>
      <c r="Z25" s="1">
        <v>8.3333329999999997</v>
      </c>
      <c r="AA25" s="1">
        <v>0</v>
      </c>
    </row>
    <row r="26" spans="1:27" x14ac:dyDescent="0.25">
      <c r="V26" s="1" t="s">
        <v>92</v>
      </c>
      <c r="W26" s="1">
        <v>100</v>
      </c>
      <c r="X26" s="1">
        <v>58.333329999999997</v>
      </c>
      <c r="Y26" s="1">
        <v>12.5</v>
      </c>
      <c r="Z26" s="1">
        <v>8.3333329999999997</v>
      </c>
      <c r="AA26" s="1">
        <v>0</v>
      </c>
    </row>
    <row r="27" spans="1:27" x14ac:dyDescent="0.25">
      <c r="V27" s="1" t="s">
        <v>93</v>
      </c>
      <c r="W27" s="1">
        <v>100</v>
      </c>
      <c r="X27" s="1">
        <v>58.333329999999997</v>
      </c>
      <c r="Y27" s="1">
        <v>8.3333329999999997</v>
      </c>
      <c r="Z27" s="1">
        <v>4.1666670000000003</v>
      </c>
      <c r="AA27" s="1">
        <v>0</v>
      </c>
    </row>
    <row r="28" spans="1:27" x14ac:dyDescent="0.25">
      <c r="V28" s="1" t="s">
        <v>94</v>
      </c>
      <c r="W28" s="1">
        <v>100</v>
      </c>
      <c r="X28" s="1">
        <v>54.16666</v>
      </c>
      <c r="Y28" s="1">
        <v>8.3333329999999997</v>
      </c>
      <c r="Z28" s="1">
        <v>4.1666670000000003</v>
      </c>
      <c r="AA28" s="1">
        <v>0</v>
      </c>
    </row>
    <row r="29" spans="1:27" x14ac:dyDescent="0.25">
      <c r="V29" s="1" t="s">
        <v>95</v>
      </c>
      <c r="W29" s="1">
        <v>100</v>
      </c>
      <c r="X29" s="1">
        <v>50</v>
      </c>
      <c r="Y29" s="1">
        <v>12.5</v>
      </c>
      <c r="Z29" s="1">
        <v>4.1666670000000003</v>
      </c>
      <c r="AA29" s="1">
        <v>0</v>
      </c>
    </row>
    <row r="30" spans="1:27" x14ac:dyDescent="0.25">
      <c r="V30" s="1" t="s">
        <v>96</v>
      </c>
      <c r="W30" s="1">
        <v>100</v>
      </c>
      <c r="X30" s="1">
        <v>54.16666</v>
      </c>
      <c r="Y30" s="1">
        <v>16.66667</v>
      </c>
      <c r="Z30" s="1">
        <v>4.1666670000000003</v>
      </c>
      <c r="AA30" s="1">
        <v>0</v>
      </c>
    </row>
    <row r="31" spans="1:27" x14ac:dyDescent="0.25">
      <c r="V31" s="1" t="s">
        <v>97</v>
      </c>
      <c r="W31" s="1">
        <v>100</v>
      </c>
      <c r="X31" s="1">
        <v>62.5</v>
      </c>
      <c r="Y31" s="1">
        <v>29.16667</v>
      </c>
      <c r="Z31" s="1">
        <v>4.1666670000000003</v>
      </c>
      <c r="AA31" s="1">
        <v>0</v>
      </c>
    </row>
    <row r="32" spans="1:27" x14ac:dyDescent="0.25">
      <c r="A32" s="1" t="s">
        <v>324</v>
      </c>
      <c r="V32" s="1" t="s">
        <v>98</v>
      </c>
      <c r="W32" s="1">
        <v>100</v>
      </c>
      <c r="X32" s="1">
        <v>62.5</v>
      </c>
      <c r="Y32" s="1">
        <v>33.333329999999997</v>
      </c>
      <c r="Z32" s="1">
        <v>4.1666670000000003</v>
      </c>
      <c r="AA32" s="1">
        <v>0</v>
      </c>
    </row>
    <row r="33" spans="1:27" x14ac:dyDescent="0.25">
      <c r="A33" s="1" t="s">
        <v>342</v>
      </c>
      <c r="V33" s="1" t="s">
        <v>99</v>
      </c>
      <c r="W33" s="1">
        <v>99.999989999999997</v>
      </c>
      <c r="X33" s="1">
        <v>70.833330000000004</v>
      </c>
      <c r="Y33" s="1">
        <v>33.333329999999997</v>
      </c>
      <c r="Z33" s="1">
        <v>4.1666670000000003</v>
      </c>
      <c r="AA33" s="1">
        <v>0</v>
      </c>
    </row>
    <row r="34" spans="1:27" x14ac:dyDescent="0.25">
      <c r="A34" s="27" t="s">
        <v>359</v>
      </c>
      <c r="V34" s="1" t="s">
        <v>100</v>
      </c>
      <c r="W34" s="1">
        <v>100</v>
      </c>
      <c r="X34" s="1">
        <v>75</v>
      </c>
      <c r="Y34" s="1">
        <v>33.333329999999997</v>
      </c>
      <c r="Z34" s="1">
        <v>4.1666670000000003</v>
      </c>
      <c r="AA34" s="1">
        <v>0</v>
      </c>
    </row>
    <row r="35" spans="1:27" x14ac:dyDescent="0.25">
      <c r="V35" s="1" t="s">
        <v>101</v>
      </c>
      <c r="W35" s="1">
        <v>100</v>
      </c>
      <c r="X35" s="1">
        <v>66.666659999999993</v>
      </c>
      <c r="Y35" s="1">
        <v>33.333329999999997</v>
      </c>
      <c r="Z35" s="1">
        <v>4.1666670000000003</v>
      </c>
      <c r="AA35" s="1">
        <v>0</v>
      </c>
    </row>
    <row r="36" spans="1:27" x14ac:dyDescent="0.25">
      <c r="V36" s="1" t="s">
        <v>102</v>
      </c>
      <c r="W36" s="1">
        <v>100</v>
      </c>
      <c r="X36" s="1">
        <v>58.333329999999997</v>
      </c>
      <c r="Y36" s="1">
        <v>29.16667</v>
      </c>
      <c r="Z36" s="1">
        <v>0</v>
      </c>
      <c r="AA36" s="1">
        <v>0</v>
      </c>
    </row>
    <row r="37" spans="1:27" x14ac:dyDescent="0.25">
      <c r="V37" s="1" t="s">
        <v>103</v>
      </c>
      <c r="W37" s="1">
        <v>100</v>
      </c>
      <c r="X37" s="1">
        <v>54.16666</v>
      </c>
      <c r="Y37" s="1">
        <v>33.333329999999997</v>
      </c>
      <c r="Z37" s="1">
        <v>0</v>
      </c>
      <c r="AA37" s="1">
        <v>0</v>
      </c>
    </row>
    <row r="38" spans="1:27" x14ac:dyDescent="0.25">
      <c r="V38" s="1" t="s">
        <v>104</v>
      </c>
      <c r="W38" s="1">
        <v>100</v>
      </c>
      <c r="X38" s="1">
        <v>45.833329999999997</v>
      </c>
      <c r="Y38" s="1">
        <v>16.66667</v>
      </c>
      <c r="Z38" s="1">
        <v>0</v>
      </c>
      <c r="AA38" s="1">
        <v>0</v>
      </c>
    </row>
    <row r="39" spans="1:27" x14ac:dyDescent="0.25">
      <c r="U39" s="1">
        <v>1980</v>
      </c>
      <c r="V39" s="1" t="s">
        <v>105</v>
      </c>
      <c r="W39" s="1">
        <v>100</v>
      </c>
      <c r="X39" s="1">
        <v>45.83334</v>
      </c>
      <c r="Y39" s="1">
        <v>4.1666670000000003</v>
      </c>
      <c r="Z39" s="1">
        <v>0</v>
      </c>
      <c r="AA39" s="1">
        <v>0</v>
      </c>
    </row>
    <row r="40" spans="1:27" x14ac:dyDescent="0.25">
      <c r="V40" s="1" t="s">
        <v>106</v>
      </c>
      <c r="W40" s="1">
        <v>100</v>
      </c>
      <c r="X40" s="1">
        <v>37.5</v>
      </c>
      <c r="Y40" s="1">
        <v>4.1666670000000003</v>
      </c>
      <c r="Z40" s="1">
        <v>0</v>
      </c>
      <c r="AA40" s="1">
        <v>0</v>
      </c>
    </row>
    <row r="41" spans="1:27" x14ac:dyDescent="0.25">
      <c r="V41" s="1" t="s">
        <v>107</v>
      </c>
      <c r="W41" s="1">
        <v>100</v>
      </c>
      <c r="X41" s="1">
        <v>37.5</v>
      </c>
      <c r="Y41" s="1">
        <v>4.1666670000000003</v>
      </c>
      <c r="Z41" s="1">
        <v>0</v>
      </c>
      <c r="AA41" s="1">
        <v>0</v>
      </c>
    </row>
    <row r="42" spans="1:27" x14ac:dyDescent="0.25">
      <c r="V42" s="1" t="s">
        <v>108</v>
      </c>
      <c r="W42" s="1">
        <v>100</v>
      </c>
      <c r="X42" s="1">
        <v>37.5</v>
      </c>
      <c r="Y42" s="1">
        <v>4.1666670000000003</v>
      </c>
      <c r="Z42" s="1">
        <v>0</v>
      </c>
      <c r="AA42" s="1">
        <v>0</v>
      </c>
    </row>
    <row r="43" spans="1:27" x14ac:dyDescent="0.25">
      <c r="V43" s="1" t="s">
        <v>109</v>
      </c>
      <c r="W43" s="1">
        <v>100</v>
      </c>
      <c r="X43" s="1">
        <v>37.5</v>
      </c>
      <c r="Y43" s="1">
        <v>0</v>
      </c>
      <c r="Z43" s="1">
        <v>0</v>
      </c>
      <c r="AA43" s="1">
        <v>0</v>
      </c>
    </row>
    <row r="44" spans="1:27" x14ac:dyDescent="0.25">
      <c r="V44" s="1" t="s">
        <v>110</v>
      </c>
      <c r="W44" s="1">
        <v>100</v>
      </c>
      <c r="X44" s="1">
        <v>41.666670000000003</v>
      </c>
      <c r="Y44" s="1">
        <v>4.1666670000000003</v>
      </c>
      <c r="Z44" s="1">
        <v>0</v>
      </c>
      <c r="AA44" s="1">
        <v>0</v>
      </c>
    </row>
    <row r="45" spans="1:27" x14ac:dyDescent="0.25">
      <c r="V45" s="1" t="s">
        <v>111</v>
      </c>
      <c r="W45" s="1">
        <v>100</v>
      </c>
      <c r="X45" s="1">
        <v>37.5</v>
      </c>
      <c r="Y45" s="1">
        <v>4.1666670000000003</v>
      </c>
      <c r="Z45" s="1">
        <v>0</v>
      </c>
      <c r="AA45" s="1">
        <v>0</v>
      </c>
    </row>
    <row r="46" spans="1:27" x14ac:dyDescent="0.25">
      <c r="V46" s="1" t="s">
        <v>112</v>
      </c>
      <c r="W46" s="1">
        <v>100</v>
      </c>
      <c r="X46" s="1">
        <v>41.66666</v>
      </c>
      <c r="Y46" s="1">
        <v>8.3333329999999997</v>
      </c>
      <c r="Z46" s="1">
        <v>0</v>
      </c>
      <c r="AA46" s="1">
        <v>0</v>
      </c>
    </row>
    <row r="47" spans="1:27" x14ac:dyDescent="0.25">
      <c r="V47" s="1" t="s">
        <v>113</v>
      </c>
      <c r="W47" s="1">
        <v>100</v>
      </c>
      <c r="X47" s="1">
        <v>41.66666</v>
      </c>
      <c r="Y47" s="1">
        <v>8.3333329999999997</v>
      </c>
      <c r="Z47" s="1">
        <v>4.1666670000000003</v>
      </c>
      <c r="AA47" s="1">
        <v>0</v>
      </c>
    </row>
    <row r="48" spans="1:27" x14ac:dyDescent="0.25">
      <c r="V48" s="1" t="s">
        <v>114</v>
      </c>
      <c r="W48" s="1">
        <v>100</v>
      </c>
      <c r="X48" s="1">
        <v>54.16666</v>
      </c>
      <c r="Y48" s="1">
        <v>8.3333329999999997</v>
      </c>
      <c r="Z48" s="1">
        <v>4.1666670000000003</v>
      </c>
      <c r="AA48" s="1">
        <v>0</v>
      </c>
    </row>
    <row r="49" spans="22:27" x14ac:dyDescent="0.25">
      <c r="V49" s="1" t="s">
        <v>115</v>
      </c>
      <c r="W49" s="1">
        <v>100</v>
      </c>
      <c r="X49" s="1">
        <v>58.333329999999997</v>
      </c>
      <c r="Y49" s="1">
        <v>12.5</v>
      </c>
      <c r="Z49" s="1">
        <v>4.1666670000000003</v>
      </c>
      <c r="AA49" s="1">
        <v>0</v>
      </c>
    </row>
    <row r="50" spans="22:27" x14ac:dyDescent="0.25">
      <c r="V50" s="1" t="s">
        <v>116</v>
      </c>
      <c r="W50" s="1">
        <v>100</v>
      </c>
      <c r="X50" s="1">
        <v>62.5</v>
      </c>
      <c r="Y50" s="1">
        <v>29.16667</v>
      </c>
      <c r="Z50" s="1">
        <v>4.1666670000000003</v>
      </c>
      <c r="AA50" s="1">
        <v>0</v>
      </c>
    </row>
    <row r="51" spans="22:27" x14ac:dyDescent="0.25">
      <c r="V51" s="1" t="s">
        <v>117</v>
      </c>
      <c r="W51" s="1">
        <v>99.999989999999997</v>
      </c>
      <c r="X51" s="1">
        <v>70.833330000000004</v>
      </c>
      <c r="Y51" s="1">
        <v>33.333329999999997</v>
      </c>
      <c r="Z51" s="1">
        <v>4.1666670000000003</v>
      </c>
      <c r="AA51" s="1">
        <v>0</v>
      </c>
    </row>
    <row r="52" spans="22:27" x14ac:dyDescent="0.25">
      <c r="V52" s="1" t="s">
        <v>118</v>
      </c>
      <c r="W52" s="1">
        <v>100</v>
      </c>
      <c r="X52" s="1">
        <v>75</v>
      </c>
      <c r="Y52" s="1">
        <v>37.5</v>
      </c>
      <c r="Z52" s="1">
        <v>4.1666670000000003</v>
      </c>
      <c r="AA52" s="1">
        <v>0</v>
      </c>
    </row>
    <row r="53" spans="22:27" x14ac:dyDescent="0.25">
      <c r="V53" s="1" t="s">
        <v>119</v>
      </c>
      <c r="W53" s="1">
        <v>100</v>
      </c>
      <c r="X53" s="1">
        <v>79.166669999999996</v>
      </c>
      <c r="Y53" s="1">
        <v>37.5</v>
      </c>
      <c r="Z53" s="1">
        <v>8.3333329999999997</v>
      </c>
      <c r="AA53" s="1">
        <v>0</v>
      </c>
    </row>
    <row r="54" spans="22:27" x14ac:dyDescent="0.25">
      <c r="V54" s="1" t="s">
        <v>120</v>
      </c>
      <c r="W54" s="1">
        <v>100</v>
      </c>
      <c r="X54" s="1">
        <v>79.166659999999993</v>
      </c>
      <c r="Y54" s="1">
        <v>41.66666</v>
      </c>
      <c r="Z54" s="1">
        <v>8.3333329999999997</v>
      </c>
      <c r="AA54" s="1">
        <v>0</v>
      </c>
    </row>
    <row r="55" spans="22:27" x14ac:dyDescent="0.25">
      <c r="V55" s="1" t="s">
        <v>121</v>
      </c>
      <c r="W55" s="1">
        <v>100</v>
      </c>
      <c r="X55" s="1">
        <v>79.166659999999993</v>
      </c>
      <c r="Y55" s="1">
        <v>33.333329999999997</v>
      </c>
      <c r="Z55" s="1">
        <v>4.1666670000000003</v>
      </c>
      <c r="AA55" s="1">
        <v>0</v>
      </c>
    </row>
    <row r="56" spans="22:27" x14ac:dyDescent="0.25">
      <c r="V56" s="1" t="s">
        <v>122</v>
      </c>
      <c r="W56" s="1">
        <v>100</v>
      </c>
      <c r="X56" s="1">
        <v>79.166669999999996</v>
      </c>
      <c r="Y56" s="1">
        <v>41.666670000000003</v>
      </c>
      <c r="Z56" s="1">
        <v>4.1666670000000003</v>
      </c>
      <c r="AA56" s="1">
        <v>0</v>
      </c>
    </row>
    <row r="57" spans="22:27" x14ac:dyDescent="0.25">
      <c r="V57" s="1" t="s">
        <v>123</v>
      </c>
      <c r="W57" s="1">
        <v>100</v>
      </c>
      <c r="X57" s="1">
        <v>79.166659999999993</v>
      </c>
      <c r="Y57" s="1">
        <v>41.66666</v>
      </c>
      <c r="Z57" s="1">
        <v>8.3333329999999997</v>
      </c>
      <c r="AA57" s="1">
        <v>0</v>
      </c>
    </row>
    <row r="58" spans="22:27" x14ac:dyDescent="0.25">
      <c r="V58" s="1" t="s">
        <v>124</v>
      </c>
      <c r="W58" s="1">
        <v>100</v>
      </c>
      <c r="X58" s="1">
        <v>87.5</v>
      </c>
      <c r="Y58" s="1">
        <v>45.83334</v>
      </c>
      <c r="Z58" s="1">
        <v>4.1666670000000003</v>
      </c>
      <c r="AA58" s="1">
        <v>0</v>
      </c>
    </row>
    <row r="59" spans="22:27" x14ac:dyDescent="0.25">
      <c r="V59" s="1" t="s">
        <v>125</v>
      </c>
      <c r="W59" s="1">
        <v>99.999989999999997</v>
      </c>
      <c r="X59" s="1">
        <v>83.333330000000004</v>
      </c>
      <c r="Y59" s="1">
        <v>45.833329999999997</v>
      </c>
      <c r="Z59" s="1">
        <v>8.3333329999999997</v>
      </c>
      <c r="AA59" s="1">
        <v>0</v>
      </c>
    </row>
    <row r="60" spans="22:27" x14ac:dyDescent="0.25">
      <c r="V60" s="1" t="s">
        <v>126</v>
      </c>
      <c r="W60" s="1">
        <v>100</v>
      </c>
      <c r="X60" s="1">
        <v>83.333340000000007</v>
      </c>
      <c r="Y60" s="1">
        <v>41.666670000000003</v>
      </c>
      <c r="Z60" s="1">
        <v>4.1666670000000003</v>
      </c>
      <c r="AA60" s="1">
        <v>0</v>
      </c>
    </row>
    <row r="61" spans="22:27" x14ac:dyDescent="0.25">
      <c r="V61" s="1" t="s">
        <v>127</v>
      </c>
      <c r="W61" s="1">
        <v>99.999989999999997</v>
      </c>
      <c r="X61" s="1">
        <v>83.333330000000004</v>
      </c>
      <c r="Y61" s="1">
        <v>50</v>
      </c>
      <c r="Z61" s="1">
        <v>4.1666670000000003</v>
      </c>
      <c r="AA61" s="1">
        <v>4.1666670000000003</v>
      </c>
    </row>
    <row r="62" spans="22:27" x14ac:dyDescent="0.25">
      <c r="V62" s="1" t="s">
        <v>128</v>
      </c>
      <c r="W62" s="1">
        <v>100</v>
      </c>
      <c r="X62" s="1">
        <v>83.333340000000007</v>
      </c>
      <c r="Y62" s="1">
        <v>58.33334</v>
      </c>
      <c r="Z62" s="1">
        <v>16.66667</v>
      </c>
      <c r="AA62" s="1">
        <v>4.1666670000000003</v>
      </c>
    </row>
    <row r="63" spans="22:27" x14ac:dyDescent="0.25">
      <c r="V63" s="1" t="s">
        <v>129</v>
      </c>
      <c r="W63" s="1">
        <v>100</v>
      </c>
      <c r="X63" s="1">
        <v>83.333340000000007</v>
      </c>
      <c r="Y63" s="1">
        <v>62.5</v>
      </c>
      <c r="Z63" s="1">
        <v>20.83333</v>
      </c>
      <c r="AA63" s="1">
        <v>4.1666670000000003</v>
      </c>
    </row>
    <row r="64" spans="22:27" x14ac:dyDescent="0.25">
      <c r="V64" s="1" t="s">
        <v>130</v>
      </c>
      <c r="W64" s="1">
        <v>99.999989999999997</v>
      </c>
      <c r="X64" s="1">
        <v>83.333330000000004</v>
      </c>
      <c r="Y64" s="1">
        <v>66.666659999999993</v>
      </c>
      <c r="Z64" s="1">
        <v>37.5</v>
      </c>
      <c r="AA64" s="1">
        <v>8.3333329999999997</v>
      </c>
    </row>
    <row r="65" spans="21:27" x14ac:dyDescent="0.25">
      <c r="V65" s="1" t="s">
        <v>131</v>
      </c>
      <c r="W65" s="1">
        <v>99.999989999999997</v>
      </c>
      <c r="X65" s="1">
        <v>83.333330000000004</v>
      </c>
      <c r="Y65" s="1">
        <v>66.666659999999993</v>
      </c>
      <c r="Z65" s="1">
        <v>37.5</v>
      </c>
      <c r="AA65" s="1">
        <v>16.66667</v>
      </c>
    </row>
    <row r="66" spans="21:27" x14ac:dyDescent="0.25">
      <c r="V66" s="1" t="s">
        <v>132</v>
      </c>
      <c r="W66" s="1">
        <v>99.999989999999997</v>
      </c>
      <c r="X66" s="1">
        <v>83.333330000000004</v>
      </c>
      <c r="Y66" s="1">
        <v>70.833330000000004</v>
      </c>
      <c r="Z66" s="1">
        <v>41.66666</v>
      </c>
      <c r="AA66" s="1">
        <v>16.66667</v>
      </c>
    </row>
    <row r="67" spans="21:27" x14ac:dyDescent="0.25">
      <c r="V67" s="1" t="s">
        <v>133</v>
      </c>
      <c r="W67" s="1">
        <v>99.999989999999997</v>
      </c>
      <c r="X67" s="1">
        <v>83.333330000000004</v>
      </c>
      <c r="Y67" s="1">
        <v>70.833330000000004</v>
      </c>
      <c r="Z67" s="1">
        <v>37.5</v>
      </c>
      <c r="AA67" s="1">
        <v>16.66667</v>
      </c>
    </row>
    <row r="68" spans="21:27" x14ac:dyDescent="0.25">
      <c r="V68" s="1" t="s">
        <v>134</v>
      </c>
      <c r="W68" s="1">
        <v>100</v>
      </c>
      <c r="X68" s="1">
        <v>87.5</v>
      </c>
      <c r="Y68" s="1">
        <v>70.833340000000007</v>
      </c>
      <c r="Z68" s="1">
        <v>33.33334</v>
      </c>
      <c r="AA68" s="1">
        <v>12.5</v>
      </c>
    </row>
    <row r="69" spans="21:27" x14ac:dyDescent="0.25">
      <c r="V69" s="1" t="s">
        <v>135</v>
      </c>
      <c r="W69" s="1">
        <v>100</v>
      </c>
      <c r="X69" s="1">
        <v>87.5</v>
      </c>
      <c r="Y69" s="1">
        <v>75</v>
      </c>
      <c r="Z69" s="1">
        <v>25</v>
      </c>
      <c r="AA69" s="1">
        <v>4.1666670000000003</v>
      </c>
    </row>
    <row r="70" spans="21:27" x14ac:dyDescent="0.25">
      <c r="V70" s="1" t="s">
        <v>136</v>
      </c>
      <c r="W70" s="1">
        <v>100</v>
      </c>
      <c r="X70" s="1">
        <v>91.666659999999993</v>
      </c>
      <c r="Y70" s="1">
        <v>62.5</v>
      </c>
      <c r="Z70" s="1">
        <v>33.333329999999997</v>
      </c>
      <c r="AA70" s="1">
        <v>4.1666670000000003</v>
      </c>
    </row>
    <row r="71" spans="21:27" x14ac:dyDescent="0.25">
      <c r="V71" s="1" t="s">
        <v>137</v>
      </c>
      <c r="W71" s="1">
        <v>100</v>
      </c>
      <c r="X71" s="1">
        <v>91.666659999999993</v>
      </c>
      <c r="Y71" s="1">
        <v>62.5</v>
      </c>
      <c r="Z71" s="1">
        <v>29.16667</v>
      </c>
      <c r="AA71" s="1">
        <v>0</v>
      </c>
    </row>
    <row r="72" spans="21:27" x14ac:dyDescent="0.25">
      <c r="V72" s="1" t="s">
        <v>138</v>
      </c>
      <c r="W72" s="1">
        <v>100</v>
      </c>
      <c r="X72" s="1">
        <v>91.666659999999993</v>
      </c>
      <c r="Y72" s="1">
        <v>62.5</v>
      </c>
      <c r="Z72" s="1">
        <v>29.16667</v>
      </c>
      <c r="AA72" s="1">
        <v>0</v>
      </c>
    </row>
    <row r="73" spans="21:27" x14ac:dyDescent="0.25">
      <c r="V73" s="1" t="s">
        <v>139</v>
      </c>
      <c r="W73" s="1">
        <v>100</v>
      </c>
      <c r="X73" s="1">
        <v>87.5</v>
      </c>
      <c r="Y73" s="1">
        <v>58.333329999999997</v>
      </c>
      <c r="Z73" s="1">
        <v>33.333329999999997</v>
      </c>
      <c r="AA73" s="1">
        <v>0</v>
      </c>
    </row>
    <row r="74" spans="21:27" x14ac:dyDescent="0.25">
      <c r="V74" s="1" t="s">
        <v>140</v>
      </c>
      <c r="W74" s="1">
        <v>100</v>
      </c>
      <c r="X74" s="1">
        <v>87.5</v>
      </c>
      <c r="Y74" s="1">
        <v>58.333329999999997</v>
      </c>
      <c r="Z74" s="1">
        <v>29.16667</v>
      </c>
      <c r="AA74" s="1">
        <v>0</v>
      </c>
    </row>
    <row r="75" spans="21:27" x14ac:dyDescent="0.25">
      <c r="V75" s="1" t="s">
        <v>141</v>
      </c>
      <c r="W75" s="1">
        <v>100</v>
      </c>
      <c r="X75" s="1">
        <v>87.5</v>
      </c>
      <c r="Y75" s="1">
        <v>62.5</v>
      </c>
      <c r="Z75" s="1">
        <v>8.3333329999999997</v>
      </c>
      <c r="AA75" s="1">
        <v>0</v>
      </c>
    </row>
    <row r="76" spans="21:27" x14ac:dyDescent="0.25">
      <c r="V76" s="1" t="s">
        <v>142</v>
      </c>
      <c r="W76" s="1">
        <v>100</v>
      </c>
      <c r="X76" s="1">
        <v>87.5</v>
      </c>
      <c r="Y76" s="1">
        <v>54.166670000000003</v>
      </c>
      <c r="Z76" s="1">
        <v>4.1666670000000003</v>
      </c>
      <c r="AA76" s="1">
        <v>0</v>
      </c>
    </row>
    <row r="77" spans="21:27" x14ac:dyDescent="0.25">
      <c r="V77" s="1" t="s">
        <v>143</v>
      </c>
      <c r="W77" s="1">
        <v>100</v>
      </c>
      <c r="X77" s="1">
        <v>87.5</v>
      </c>
      <c r="Y77" s="1">
        <v>50</v>
      </c>
      <c r="Z77" s="1">
        <v>4.1666670000000003</v>
      </c>
      <c r="AA77" s="1">
        <v>0</v>
      </c>
    </row>
    <row r="78" spans="21:27" x14ac:dyDescent="0.25">
      <c r="V78" s="1" t="s">
        <v>144</v>
      </c>
      <c r="W78" s="1">
        <v>100</v>
      </c>
      <c r="X78" s="1">
        <v>87.5</v>
      </c>
      <c r="Y78" s="1">
        <v>50</v>
      </c>
      <c r="Z78" s="1">
        <v>4.1666670000000003</v>
      </c>
      <c r="AA78" s="1">
        <v>0</v>
      </c>
    </row>
    <row r="79" spans="21:27" x14ac:dyDescent="0.25">
      <c r="U79" s="1">
        <v>1990</v>
      </c>
      <c r="V79" s="1" t="s">
        <v>145</v>
      </c>
      <c r="W79" s="1">
        <v>100</v>
      </c>
      <c r="X79" s="1">
        <v>87.5</v>
      </c>
      <c r="Y79" s="1">
        <v>45.833329999999997</v>
      </c>
      <c r="Z79" s="1">
        <v>0</v>
      </c>
      <c r="AA79" s="1">
        <v>0</v>
      </c>
    </row>
    <row r="80" spans="21:27" x14ac:dyDescent="0.25">
      <c r="V80" s="1" t="s">
        <v>146</v>
      </c>
      <c r="W80" s="1">
        <v>100</v>
      </c>
      <c r="X80" s="1">
        <v>87.5</v>
      </c>
      <c r="Y80" s="1">
        <v>54.166670000000003</v>
      </c>
      <c r="Z80" s="1">
        <v>0</v>
      </c>
      <c r="AA80" s="1">
        <v>0</v>
      </c>
    </row>
    <row r="81" spans="22:27" x14ac:dyDescent="0.25">
      <c r="V81" s="1" t="s">
        <v>147</v>
      </c>
      <c r="W81" s="1">
        <v>99.999989999999997</v>
      </c>
      <c r="X81" s="1">
        <v>83.333330000000004</v>
      </c>
      <c r="Y81" s="1">
        <v>50</v>
      </c>
      <c r="Z81" s="1">
        <v>0</v>
      </c>
      <c r="AA81" s="1">
        <v>0</v>
      </c>
    </row>
    <row r="82" spans="22:27" x14ac:dyDescent="0.25">
      <c r="V82" s="1" t="s">
        <v>148</v>
      </c>
      <c r="W82" s="1">
        <v>99.999989999999997</v>
      </c>
      <c r="X82" s="1">
        <v>83.333330000000004</v>
      </c>
      <c r="Y82" s="1">
        <v>50</v>
      </c>
      <c r="Z82" s="1">
        <v>0</v>
      </c>
      <c r="AA82" s="1">
        <v>0</v>
      </c>
    </row>
    <row r="83" spans="22:27" x14ac:dyDescent="0.25">
      <c r="V83" s="1" t="s">
        <v>149</v>
      </c>
      <c r="W83" s="1">
        <v>99.999989999999997</v>
      </c>
      <c r="X83" s="1">
        <v>83.333330000000004</v>
      </c>
      <c r="Y83" s="1">
        <v>50</v>
      </c>
      <c r="Z83" s="1">
        <v>0</v>
      </c>
      <c r="AA83" s="1">
        <v>0</v>
      </c>
    </row>
    <row r="84" spans="22:27" x14ac:dyDescent="0.25">
      <c r="V84" s="1" t="s">
        <v>150</v>
      </c>
      <c r="W84" s="1">
        <v>99.999989999999997</v>
      </c>
      <c r="X84" s="1">
        <v>83.333330000000004</v>
      </c>
      <c r="Y84" s="1">
        <v>58.333329999999997</v>
      </c>
      <c r="Z84" s="1">
        <v>0</v>
      </c>
      <c r="AA84" s="1">
        <v>0</v>
      </c>
    </row>
    <row r="85" spans="22:27" x14ac:dyDescent="0.25">
      <c r="V85" s="1" t="s">
        <v>151</v>
      </c>
      <c r="W85" s="1">
        <v>100</v>
      </c>
      <c r="X85" s="1">
        <v>87.5</v>
      </c>
      <c r="Y85" s="1">
        <v>58.333329999999997</v>
      </c>
      <c r="Z85" s="1">
        <v>0</v>
      </c>
      <c r="AA85" s="1">
        <v>0</v>
      </c>
    </row>
    <row r="86" spans="22:27" x14ac:dyDescent="0.25">
      <c r="V86" s="1" t="s">
        <v>152</v>
      </c>
      <c r="W86" s="1">
        <v>100</v>
      </c>
      <c r="X86" s="1">
        <v>87.5</v>
      </c>
      <c r="Y86" s="1">
        <v>58.333329999999997</v>
      </c>
      <c r="Z86" s="1">
        <v>8.3333329999999997</v>
      </c>
      <c r="AA86" s="1">
        <v>0</v>
      </c>
    </row>
    <row r="87" spans="22:27" x14ac:dyDescent="0.25">
      <c r="V87" s="1" t="s">
        <v>153</v>
      </c>
      <c r="W87" s="1">
        <v>100</v>
      </c>
      <c r="X87" s="1">
        <v>91.666659999999993</v>
      </c>
      <c r="Y87" s="1">
        <v>66.666659999999993</v>
      </c>
      <c r="Z87" s="1">
        <v>16.66667</v>
      </c>
      <c r="AA87" s="1">
        <v>0</v>
      </c>
    </row>
    <row r="88" spans="22:27" x14ac:dyDescent="0.25">
      <c r="V88" s="1" t="s">
        <v>154</v>
      </c>
      <c r="W88" s="1">
        <v>99.999989999999997</v>
      </c>
      <c r="X88" s="1">
        <v>87.499989999999997</v>
      </c>
      <c r="Y88" s="1">
        <v>70.833330000000004</v>
      </c>
      <c r="Z88" s="1">
        <v>12.5</v>
      </c>
      <c r="AA88" s="1">
        <v>0</v>
      </c>
    </row>
    <row r="89" spans="22:27" x14ac:dyDescent="0.25">
      <c r="V89" s="1" t="s">
        <v>155</v>
      </c>
      <c r="W89" s="1">
        <v>99.999989999999997</v>
      </c>
      <c r="X89" s="1">
        <v>95.833330000000004</v>
      </c>
      <c r="Y89" s="1">
        <v>79.166659999999993</v>
      </c>
      <c r="Z89" s="1">
        <v>16.66667</v>
      </c>
      <c r="AA89" s="1">
        <v>0</v>
      </c>
    </row>
    <row r="90" spans="22:27" x14ac:dyDescent="0.25">
      <c r="V90" s="1" t="s">
        <v>156</v>
      </c>
      <c r="W90" s="1">
        <v>100</v>
      </c>
      <c r="X90" s="1">
        <v>95.833340000000007</v>
      </c>
      <c r="Y90" s="1">
        <v>83.333340000000007</v>
      </c>
      <c r="Z90" s="1">
        <v>29.16667</v>
      </c>
      <c r="AA90" s="1">
        <v>0</v>
      </c>
    </row>
    <row r="91" spans="22:27" x14ac:dyDescent="0.25">
      <c r="V91" s="1" t="s">
        <v>157</v>
      </c>
      <c r="W91" s="1">
        <v>100</v>
      </c>
      <c r="X91" s="1">
        <v>91.666659999999993</v>
      </c>
      <c r="Y91" s="1">
        <v>87.5</v>
      </c>
      <c r="Z91" s="1">
        <v>20.83333</v>
      </c>
      <c r="AA91" s="1">
        <v>0</v>
      </c>
    </row>
    <row r="92" spans="22:27" x14ac:dyDescent="0.25">
      <c r="V92" s="1" t="s">
        <v>158</v>
      </c>
      <c r="W92" s="1">
        <v>100</v>
      </c>
      <c r="X92" s="1">
        <v>91.666659999999993</v>
      </c>
      <c r="Y92" s="1">
        <v>87.5</v>
      </c>
      <c r="Z92" s="1">
        <v>25</v>
      </c>
      <c r="AA92" s="1">
        <v>0</v>
      </c>
    </row>
    <row r="93" spans="22:27" x14ac:dyDescent="0.25">
      <c r="V93" s="1" t="s">
        <v>159</v>
      </c>
      <c r="W93" s="1">
        <v>100</v>
      </c>
      <c r="X93" s="1">
        <v>91.666659999999993</v>
      </c>
      <c r="Y93" s="1">
        <v>87.5</v>
      </c>
      <c r="Z93" s="1">
        <v>25</v>
      </c>
      <c r="AA93" s="1">
        <v>0</v>
      </c>
    </row>
    <row r="94" spans="22:27" x14ac:dyDescent="0.25">
      <c r="V94" s="1" t="s">
        <v>160</v>
      </c>
      <c r="W94" s="1">
        <v>100</v>
      </c>
      <c r="X94" s="1">
        <v>91.666659999999993</v>
      </c>
      <c r="Y94" s="1">
        <v>83.333330000000004</v>
      </c>
      <c r="Z94" s="1">
        <v>33.333329999999997</v>
      </c>
      <c r="AA94" s="1">
        <v>0</v>
      </c>
    </row>
    <row r="95" spans="22:27" x14ac:dyDescent="0.25">
      <c r="V95" s="1" t="s">
        <v>161</v>
      </c>
      <c r="W95" s="1">
        <v>100</v>
      </c>
      <c r="X95" s="1">
        <v>91.666669999999996</v>
      </c>
      <c r="Y95" s="1">
        <v>83.333340000000007</v>
      </c>
      <c r="Z95" s="1">
        <v>41.666670000000003</v>
      </c>
      <c r="AA95" s="1">
        <v>0</v>
      </c>
    </row>
    <row r="96" spans="22:27" x14ac:dyDescent="0.25">
      <c r="V96" s="1" t="s">
        <v>162</v>
      </c>
      <c r="W96" s="1">
        <v>100</v>
      </c>
      <c r="X96" s="1">
        <v>91.666669999999996</v>
      </c>
      <c r="Y96" s="1">
        <v>83.333340000000007</v>
      </c>
      <c r="Z96" s="1">
        <v>41.666670000000003</v>
      </c>
      <c r="AA96" s="1">
        <v>4.1666670000000003</v>
      </c>
    </row>
    <row r="97" spans="22:27" x14ac:dyDescent="0.25">
      <c r="V97" s="1" t="s">
        <v>163</v>
      </c>
      <c r="W97" s="1">
        <v>100</v>
      </c>
      <c r="X97" s="1">
        <v>91.666669999999996</v>
      </c>
      <c r="Y97" s="1">
        <v>83.333340000000007</v>
      </c>
      <c r="Z97" s="1">
        <v>41.666670000000003</v>
      </c>
      <c r="AA97" s="1">
        <v>0</v>
      </c>
    </row>
    <row r="98" spans="22:27" x14ac:dyDescent="0.25">
      <c r="V98" s="1" t="s">
        <v>164</v>
      </c>
      <c r="W98" s="1">
        <v>100</v>
      </c>
      <c r="X98" s="1">
        <v>91.666659999999993</v>
      </c>
      <c r="Y98" s="1">
        <v>87.5</v>
      </c>
      <c r="Z98" s="1">
        <v>37.5</v>
      </c>
      <c r="AA98" s="1">
        <v>4.1666670000000003</v>
      </c>
    </row>
    <row r="99" spans="22:27" x14ac:dyDescent="0.25">
      <c r="V99" s="1" t="s">
        <v>165</v>
      </c>
      <c r="W99" s="1">
        <v>100</v>
      </c>
      <c r="X99" s="1">
        <v>91.666659999999993</v>
      </c>
      <c r="Y99" s="1">
        <v>91.666659999999993</v>
      </c>
      <c r="Z99" s="1">
        <v>25</v>
      </c>
      <c r="AA99" s="1">
        <v>0</v>
      </c>
    </row>
    <row r="100" spans="22:27" x14ac:dyDescent="0.25">
      <c r="V100" s="1" t="s">
        <v>166</v>
      </c>
      <c r="W100" s="1">
        <v>99.999989999999997</v>
      </c>
      <c r="X100" s="1">
        <v>95.833330000000004</v>
      </c>
      <c r="Y100" s="1">
        <v>83.333330000000004</v>
      </c>
      <c r="Z100" s="1">
        <v>25</v>
      </c>
      <c r="AA100" s="1">
        <v>4.1666670000000003</v>
      </c>
    </row>
    <row r="101" spans="22:27" x14ac:dyDescent="0.25">
      <c r="V101" s="1" t="s">
        <v>167</v>
      </c>
      <c r="W101" s="1">
        <v>100</v>
      </c>
      <c r="X101" s="1">
        <v>100</v>
      </c>
      <c r="Y101" s="1">
        <v>83.333340000000007</v>
      </c>
      <c r="Z101" s="1">
        <v>41.666670000000003</v>
      </c>
      <c r="AA101" s="1">
        <v>4.1666670000000003</v>
      </c>
    </row>
    <row r="102" spans="22:27" x14ac:dyDescent="0.25">
      <c r="V102" s="1" t="s">
        <v>168</v>
      </c>
      <c r="W102" s="1">
        <v>100</v>
      </c>
      <c r="X102" s="1">
        <v>100</v>
      </c>
      <c r="Y102" s="1">
        <v>83.333340000000007</v>
      </c>
      <c r="Z102" s="1">
        <v>45.83334</v>
      </c>
      <c r="AA102" s="1">
        <v>4.1666670000000003</v>
      </c>
    </row>
    <row r="103" spans="22:27" x14ac:dyDescent="0.25">
      <c r="V103" s="1" t="s">
        <v>169</v>
      </c>
      <c r="W103" s="1">
        <v>100</v>
      </c>
      <c r="X103" s="1">
        <v>100</v>
      </c>
      <c r="Y103" s="1">
        <v>87.5</v>
      </c>
      <c r="Z103" s="1">
        <v>54.166670000000003</v>
      </c>
      <c r="AA103" s="1">
        <v>4.1666670000000003</v>
      </c>
    </row>
    <row r="104" spans="22:27" x14ac:dyDescent="0.25">
      <c r="V104" s="1" t="s">
        <v>170</v>
      </c>
      <c r="W104" s="1">
        <v>100</v>
      </c>
      <c r="X104" s="1">
        <v>95.833340000000007</v>
      </c>
      <c r="Y104" s="1">
        <v>91.666669999999996</v>
      </c>
      <c r="Z104" s="1">
        <v>50</v>
      </c>
      <c r="AA104" s="1">
        <v>0</v>
      </c>
    </row>
    <row r="105" spans="22:27" x14ac:dyDescent="0.25">
      <c r="V105" s="1" t="s">
        <v>171</v>
      </c>
      <c r="W105" s="1">
        <v>100</v>
      </c>
      <c r="X105" s="1">
        <v>95.833340000000007</v>
      </c>
      <c r="Y105" s="1">
        <v>87.5</v>
      </c>
      <c r="Z105" s="1">
        <v>54.166670000000003</v>
      </c>
      <c r="AA105" s="1">
        <v>0</v>
      </c>
    </row>
    <row r="106" spans="22:27" x14ac:dyDescent="0.25">
      <c r="V106" s="1" t="s">
        <v>172</v>
      </c>
      <c r="W106" s="1">
        <v>100</v>
      </c>
      <c r="X106" s="1">
        <v>95.833340000000007</v>
      </c>
      <c r="Y106" s="1">
        <v>87.5</v>
      </c>
      <c r="Z106" s="1">
        <v>45.83334</v>
      </c>
      <c r="AA106" s="1">
        <v>4.1666670000000003</v>
      </c>
    </row>
    <row r="107" spans="22:27" x14ac:dyDescent="0.25">
      <c r="V107" s="1" t="s">
        <v>173</v>
      </c>
      <c r="W107" s="1">
        <v>100</v>
      </c>
      <c r="X107" s="1">
        <v>95.833340000000007</v>
      </c>
      <c r="Y107" s="1">
        <v>91.666669999999996</v>
      </c>
      <c r="Z107" s="1">
        <v>58.33334</v>
      </c>
      <c r="AA107" s="1">
        <v>4.1666670000000003</v>
      </c>
    </row>
    <row r="108" spans="22:27" x14ac:dyDescent="0.25">
      <c r="V108" s="1" t="s">
        <v>174</v>
      </c>
      <c r="W108" s="1">
        <v>100</v>
      </c>
      <c r="X108" s="1">
        <v>100</v>
      </c>
      <c r="Y108" s="1">
        <v>91.666659999999993</v>
      </c>
      <c r="Z108" s="1">
        <v>66.666659999999993</v>
      </c>
      <c r="AA108" s="1">
        <v>0</v>
      </c>
    </row>
    <row r="109" spans="22:27" x14ac:dyDescent="0.25">
      <c r="V109" s="1" t="s">
        <v>175</v>
      </c>
      <c r="W109" s="1">
        <v>100</v>
      </c>
      <c r="X109" s="1">
        <v>100</v>
      </c>
      <c r="Y109" s="1">
        <v>91.666669999999996</v>
      </c>
      <c r="Z109" s="1">
        <v>54.166670000000003</v>
      </c>
      <c r="AA109" s="1">
        <v>4.1666670000000003</v>
      </c>
    </row>
    <row r="110" spans="22:27" x14ac:dyDescent="0.25">
      <c r="V110" s="1" t="s">
        <v>176</v>
      </c>
      <c r="W110" s="1">
        <v>100</v>
      </c>
      <c r="X110" s="1">
        <v>100</v>
      </c>
      <c r="Y110" s="1">
        <v>91.666669999999996</v>
      </c>
      <c r="Z110" s="1">
        <v>50</v>
      </c>
      <c r="AA110" s="1">
        <v>4.1666670000000003</v>
      </c>
    </row>
    <row r="111" spans="22:27" x14ac:dyDescent="0.25">
      <c r="V111" s="1" t="s">
        <v>177</v>
      </c>
      <c r="W111" s="1">
        <v>100</v>
      </c>
      <c r="X111" s="1">
        <v>100</v>
      </c>
      <c r="Y111" s="1">
        <v>91.666659999999993</v>
      </c>
      <c r="Z111" s="1">
        <v>66.666659999999993</v>
      </c>
      <c r="AA111" s="1">
        <v>4.1666670000000003</v>
      </c>
    </row>
    <row r="112" spans="22:27" x14ac:dyDescent="0.25">
      <c r="V112" s="1" t="s">
        <v>178</v>
      </c>
      <c r="W112" s="1">
        <v>100</v>
      </c>
      <c r="X112" s="1">
        <v>100</v>
      </c>
      <c r="Y112" s="1">
        <v>91.666659999999993</v>
      </c>
      <c r="Z112" s="1">
        <v>66.666659999999993</v>
      </c>
      <c r="AA112" s="1">
        <v>0</v>
      </c>
    </row>
    <row r="113" spans="21:27" x14ac:dyDescent="0.25">
      <c r="V113" s="1" t="s">
        <v>179</v>
      </c>
      <c r="W113" s="1">
        <v>100</v>
      </c>
      <c r="X113" s="1">
        <v>100</v>
      </c>
      <c r="Y113" s="1">
        <v>91.666659999999993</v>
      </c>
      <c r="Z113" s="1">
        <v>70.833330000000004</v>
      </c>
      <c r="AA113" s="1">
        <v>12.5</v>
      </c>
    </row>
    <row r="114" spans="21:27" x14ac:dyDescent="0.25">
      <c r="V114" s="1" t="s">
        <v>180</v>
      </c>
      <c r="W114" s="1">
        <v>100</v>
      </c>
      <c r="X114" s="1">
        <v>100</v>
      </c>
      <c r="Y114" s="1">
        <v>91.666659999999993</v>
      </c>
      <c r="Z114" s="1">
        <v>79.166659999999993</v>
      </c>
      <c r="AA114" s="1">
        <v>12.5</v>
      </c>
    </row>
    <row r="115" spans="21:27" x14ac:dyDescent="0.25">
      <c r="V115" s="1" t="s">
        <v>181</v>
      </c>
      <c r="W115" s="1">
        <v>100</v>
      </c>
      <c r="X115" s="1">
        <v>100</v>
      </c>
      <c r="Y115" s="1">
        <v>95.833340000000007</v>
      </c>
      <c r="Z115" s="1">
        <v>75</v>
      </c>
      <c r="AA115" s="1">
        <v>20.83333</v>
      </c>
    </row>
    <row r="116" spans="21:27" x14ac:dyDescent="0.25">
      <c r="V116" s="1" t="s">
        <v>182</v>
      </c>
      <c r="W116" s="1">
        <v>100</v>
      </c>
      <c r="X116" s="1">
        <v>100</v>
      </c>
      <c r="Y116" s="1">
        <v>95.833340000000007</v>
      </c>
      <c r="Z116" s="1">
        <v>66.666669999999996</v>
      </c>
      <c r="AA116" s="1">
        <v>12.5</v>
      </c>
    </row>
    <row r="117" spans="21:27" x14ac:dyDescent="0.25">
      <c r="V117" s="1" t="s">
        <v>183</v>
      </c>
      <c r="W117" s="1">
        <v>99.999989999999997</v>
      </c>
      <c r="X117" s="1">
        <v>99.999989999999997</v>
      </c>
      <c r="Y117" s="1">
        <v>95.833330000000004</v>
      </c>
      <c r="Z117" s="1">
        <v>66.666659999999993</v>
      </c>
      <c r="AA117" s="1">
        <v>4.1666670000000003</v>
      </c>
    </row>
    <row r="118" spans="21:27" x14ac:dyDescent="0.25">
      <c r="V118" s="1" t="s">
        <v>184</v>
      </c>
      <c r="W118" s="1">
        <v>100</v>
      </c>
      <c r="X118" s="1">
        <v>100</v>
      </c>
      <c r="Y118" s="1">
        <v>100</v>
      </c>
      <c r="Z118" s="1">
        <v>62.5</v>
      </c>
      <c r="AA118" s="1">
        <v>4.1666670000000003</v>
      </c>
    </row>
    <row r="119" spans="21:27" x14ac:dyDescent="0.25">
      <c r="U119" s="1">
        <v>2000</v>
      </c>
      <c r="V119" s="1" t="s">
        <v>185</v>
      </c>
      <c r="W119" s="1">
        <v>100</v>
      </c>
      <c r="X119" s="1">
        <v>100</v>
      </c>
      <c r="Y119" s="1">
        <v>100</v>
      </c>
      <c r="Z119" s="1">
        <v>58.33334</v>
      </c>
      <c r="AA119" s="1">
        <v>4.1666670000000003</v>
      </c>
    </row>
    <row r="120" spans="21:27" x14ac:dyDescent="0.25">
      <c r="V120" s="1" t="s">
        <v>186</v>
      </c>
      <c r="W120" s="1">
        <v>100</v>
      </c>
      <c r="X120" s="1">
        <v>100</v>
      </c>
      <c r="Y120" s="1">
        <v>100</v>
      </c>
      <c r="Z120" s="1">
        <v>37.5</v>
      </c>
      <c r="AA120" s="1">
        <v>4.1666670000000003</v>
      </c>
    </row>
    <row r="121" spans="21:27" x14ac:dyDescent="0.25">
      <c r="V121" s="1" t="s">
        <v>187</v>
      </c>
      <c r="W121" s="1">
        <v>99.999989999999997</v>
      </c>
      <c r="X121" s="1">
        <v>99.999989999999997</v>
      </c>
      <c r="Y121" s="1">
        <v>95.833330000000004</v>
      </c>
      <c r="Z121" s="1">
        <v>33.333329999999997</v>
      </c>
      <c r="AA121" s="1">
        <v>4.1666670000000003</v>
      </c>
    </row>
    <row r="122" spans="21:27" x14ac:dyDescent="0.25">
      <c r="V122" s="1" t="s">
        <v>188</v>
      </c>
      <c r="W122" s="1">
        <v>99.999989999999997</v>
      </c>
      <c r="X122" s="1">
        <v>99.999989999999997</v>
      </c>
      <c r="Y122" s="1">
        <v>95.833330000000004</v>
      </c>
      <c r="Z122" s="1">
        <v>33.333329999999997</v>
      </c>
      <c r="AA122" s="1">
        <v>8.3333329999999997</v>
      </c>
    </row>
    <row r="123" spans="21:27" x14ac:dyDescent="0.25">
      <c r="V123" s="1" t="s">
        <v>189</v>
      </c>
      <c r="W123" s="1">
        <v>99.999989999999997</v>
      </c>
      <c r="X123" s="1">
        <v>99.999989999999997</v>
      </c>
      <c r="Y123" s="1">
        <v>95.833330000000004</v>
      </c>
      <c r="Z123" s="1">
        <v>33.333329999999997</v>
      </c>
      <c r="AA123" s="1">
        <v>4.1666670000000003</v>
      </c>
    </row>
    <row r="124" spans="21:27" x14ac:dyDescent="0.25">
      <c r="V124" s="1" t="s">
        <v>190</v>
      </c>
      <c r="W124" s="1">
        <v>100</v>
      </c>
      <c r="X124" s="1">
        <v>100</v>
      </c>
      <c r="Y124" s="1">
        <v>91.666669999999996</v>
      </c>
      <c r="Z124" s="1">
        <v>20.83333</v>
      </c>
      <c r="AA124" s="1">
        <v>4.1666670000000003</v>
      </c>
    </row>
    <row r="125" spans="21:27" x14ac:dyDescent="0.25">
      <c r="V125" s="1" t="s">
        <v>191</v>
      </c>
      <c r="W125" s="1">
        <v>100</v>
      </c>
      <c r="X125" s="1">
        <v>100</v>
      </c>
      <c r="Y125" s="1">
        <v>100</v>
      </c>
      <c r="Z125" s="1">
        <v>25</v>
      </c>
      <c r="AA125" s="1">
        <v>4.1666670000000003</v>
      </c>
    </row>
    <row r="126" spans="21:27" x14ac:dyDescent="0.25">
      <c r="V126" s="1" t="s">
        <v>192</v>
      </c>
      <c r="W126" s="1">
        <v>100</v>
      </c>
      <c r="X126" s="1">
        <v>100</v>
      </c>
      <c r="Y126" s="1">
        <v>100</v>
      </c>
      <c r="Z126" s="1">
        <v>45.833329999999997</v>
      </c>
      <c r="AA126" s="1">
        <v>8.3333329999999997</v>
      </c>
    </row>
    <row r="127" spans="21:27" x14ac:dyDescent="0.25">
      <c r="V127" s="1" t="s">
        <v>193</v>
      </c>
      <c r="W127" s="1">
        <v>100</v>
      </c>
      <c r="X127" s="1">
        <v>100</v>
      </c>
      <c r="Y127" s="1">
        <v>100</v>
      </c>
      <c r="Z127" s="1">
        <v>41.66666</v>
      </c>
      <c r="AA127" s="1">
        <v>8.3333329999999997</v>
      </c>
    </row>
    <row r="128" spans="21:27" x14ac:dyDescent="0.25">
      <c r="V128" s="1" t="s">
        <v>194</v>
      </c>
      <c r="W128" s="1">
        <v>99.999989999999997</v>
      </c>
      <c r="X128" s="1">
        <v>99.999989999999997</v>
      </c>
      <c r="Y128" s="1">
        <v>95.833330000000004</v>
      </c>
      <c r="Z128" s="1">
        <v>58.333329999999997</v>
      </c>
      <c r="AA128" s="1">
        <v>8.3333329999999997</v>
      </c>
    </row>
    <row r="129" spans="22:27" x14ac:dyDescent="0.25">
      <c r="V129" s="1" t="s">
        <v>195</v>
      </c>
      <c r="W129" s="1">
        <v>99.999989999999997</v>
      </c>
      <c r="X129" s="1">
        <v>99.999989999999997</v>
      </c>
      <c r="Y129" s="1">
        <v>95.833330000000004</v>
      </c>
      <c r="Z129" s="1">
        <v>54.16666</v>
      </c>
      <c r="AA129" s="1">
        <v>8.3333329999999997</v>
      </c>
    </row>
    <row r="130" spans="22:27" x14ac:dyDescent="0.25">
      <c r="V130" s="1" t="s">
        <v>196</v>
      </c>
      <c r="W130" s="1">
        <v>99.999989999999997</v>
      </c>
      <c r="X130" s="1">
        <v>99.999989999999997</v>
      </c>
      <c r="Y130" s="1">
        <v>95.833330000000004</v>
      </c>
      <c r="Z130" s="1">
        <v>33.333329999999997</v>
      </c>
      <c r="AA130" s="1">
        <v>4.1666670000000003</v>
      </c>
    </row>
    <row r="131" spans="22:27" x14ac:dyDescent="0.25">
      <c r="V131" s="1" t="s">
        <v>197</v>
      </c>
      <c r="W131" s="1">
        <v>99.999989999999997</v>
      </c>
      <c r="X131" s="1">
        <v>99.999989999999997</v>
      </c>
      <c r="Y131" s="1">
        <v>95.833330000000004</v>
      </c>
      <c r="Z131" s="1">
        <v>33.333329999999997</v>
      </c>
      <c r="AA131" s="1">
        <v>4.1666670000000003</v>
      </c>
    </row>
    <row r="132" spans="22:27" x14ac:dyDescent="0.25">
      <c r="V132" s="1" t="s">
        <v>198</v>
      </c>
      <c r="W132" s="1">
        <v>100</v>
      </c>
      <c r="X132" s="1">
        <v>100</v>
      </c>
      <c r="Y132" s="1">
        <v>100</v>
      </c>
      <c r="Z132" s="1">
        <v>54.166670000000003</v>
      </c>
      <c r="AA132" s="1">
        <v>4.1666670000000003</v>
      </c>
    </row>
    <row r="133" spans="22:27" x14ac:dyDescent="0.25">
      <c r="V133" s="1" t="s">
        <v>199</v>
      </c>
      <c r="W133" s="1">
        <v>100</v>
      </c>
      <c r="X133" s="1">
        <v>100</v>
      </c>
      <c r="Y133" s="1">
        <v>100</v>
      </c>
      <c r="Z133" s="1">
        <v>62.5</v>
      </c>
      <c r="AA133" s="1">
        <v>8.3333329999999997</v>
      </c>
    </row>
    <row r="134" spans="22:27" x14ac:dyDescent="0.25">
      <c r="V134" s="1" t="s">
        <v>200</v>
      </c>
      <c r="W134" s="1">
        <v>100</v>
      </c>
      <c r="X134" s="1">
        <v>100</v>
      </c>
      <c r="Y134" s="1">
        <v>100</v>
      </c>
      <c r="Z134" s="1">
        <v>70.833340000000007</v>
      </c>
      <c r="AA134" s="1">
        <v>8.3333329999999997</v>
      </c>
    </row>
    <row r="135" spans="22:27" x14ac:dyDescent="0.25">
      <c r="V135" s="1" t="s">
        <v>201</v>
      </c>
      <c r="W135" s="1">
        <v>100</v>
      </c>
      <c r="X135" s="1">
        <v>100</v>
      </c>
      <c r="Y135" s="1">
        <v>100</v>
      </c>
      <c r="Z135" s="1">
        <v>75</v>
      </c>
      <c r="AA135" s="1">
        <v>16.66667</v>
      </c>
    </row>
    <row r="136" spans="22:27" x14ac:dyDescent="0.25">
      <c r="V136" s="1" t="s">
        <v>202</v>
      </c>
      <c r="W136" s="1">
        <v>100</v>
      </c>
      <c r="X136" s="1">
        <v>100</v>
      </c>
      <c r="Y136" s="1">
        <v>100</v>
      </c>
      <c r="Z136" s="1">
        <v>45.833329999999997</v>
      </c>
      <c r="AA136" s="1">
        <v>12.5</v>
      </c>
    </row>
    <row r="137" spans="22:27" x14ac:dyDescent="0.25">
      <c r="V137" s="1" t="s">
        <v>203</v>
      </c>
      <c r="W137" s="1">
        <v>100</v>
      </c>
      <c r="X137" s="1">
        <v>100</v>
      </c>
      <c r="Y137" s="1">
        <v>100</v>
      </c>
      <c r="Z137" s="1">
        <v>45.83334</v>
      </c>
      <c r="AA137" s="1">
        <v>4.1666670000000003</v>
      </c>
    </row>
    <row r="138" spans="22:27" x14ac:dyDescent="0.25">
      <c r="V138" s="1" t="s">
        <v>204</v>
      </c>
      <c r="W138" s="1">
        <v>100</v>
      </c>
      <c r="X138" s="1">
        <v>100</v>
      </c>
      <c r="Y138" s="1">
        <v>100</v>
      </c>
      <c r="Z138" s="1">
        <v>45.833329999999997</v>
      </c>
      <c r="AA138" s="1">
        <v>0</v>
      </c>
    </row>
    <row r="139" spans="22:27" x14ac:dyDescent="0.25">
      <c r="V139" s="1" t="s">
        <v>205</v>
      </c>
      <c r="W139" s="1">
        <v>100</v>
      </c>
      <c r="X139" s="1">
        <v>100</v>
      </c>
      <c r="Y139" s="1">
        <v>100</v>
      </c>
      <c r="Z139" s="1">
        <v>54.166670000000003</v>
      </c>
      <c r="AA139" s="1">
        <v>0</v>
      </c>
    </row>
    <row r="140" spans="22:27" x14ac:dyDescent="0.25">
      <c r="V140" s="1" t="s">
        <v>206</v>
      </c>
      <c r="W140" s="1">
        <v>100</v>
      </c>
      <c r="X140" s="1">
        <v>100</v>
      </c>
      <c r="Y140" s="1">
        <v>100</v>
      </c>
      <c r="Z140" s="1">
        <v>62.5</v>
      </c>
      <c r="AA140" s="1">
        <v>4.1666670000000003</v>
      </c>
    </row>
    <row r="141" spans="22:27" x14ac:dyDescent="0.25">
      <c r="V141" s="1" t="s">
        <v>207</v>
      </c>
      <c r="W141" s="1">
        <v>100</v>
      </c>
      <c r="X141" s="1">
        <v>100</v>
      </c>
      <c r="Y141" s="1">
        <v>100</v>
      </c>
      <c r="Z141" s="1">
        <v>45.83334</v>
      </c>
      <c r="AA141" s="1">
        <v>4.1666670000000003</v>
      </c>
    </row>
    <row r="142" spans="22:27" x14ac:dyDescent="0.25">
      <c r="V142" s="1" t="s">
        <v>208</v>
      </c>
      <c r="W142" s="1">
        <v>100</v>
      </c>
      <c r="X142" s="1">
        <v>100</v>
      </c>
      <c r="Y142" s="1">
        <v>100</v>
      </c>
      <c r="Z142" s="1">
        <v>41.666670000000003</v>
      </c>
      <c r="AA142" s="1">
        <v>4.1666670000000003</v>
      </c>
    </row>
    <row r="143" spans="22:27" x14ac:dyDescent="0.25">
      <c r="V143" s="1" t="s">
        <v>209</v>
      </c>
      <c r="W143" s="1">
        <v>100</v>
      </c>
      <c r="X143" s="1">
        <v>100</v>
      </c>
      <c r="Y143" s="1">
        <v>100</v>
      </c>
      <c r="Z143" s="1">
        <v>41.666670000000003</v>
      </c>
      <c r="AA143" s="1">
        <v>4.1666670000000003</v>
      </c>
    </row>
    <row r="144" spans="22:27" x14ac:dyDescent="0.25">
      <c r="V144" s="1" t="s">
        <v>210</v>
      </c>
      <c r="W144" s="1">
        <v>100</v>
      </c>
      <c r="X144" s="1">
        <v>100</v>
      </c>
      <c r="Y144" s="1">
        <v>100</v>
      </c>
      <c r="Z144" s="1">
        <v>41.666670000000003</v>
      </c>
      <c r="AA144" s="1">
        <v>0</v>
      </c>
    </row>
    <row r="145" spans="21:27" x14ac:dyDescent="0.25">
      <c r="V145" s="1" t="s">
        <v>211</v>
      </c>
      <c r="W145" s="1">
        <v>100</v>
      </c>
      <c r="X145" s="1">
        <v>100</v>
      </c>
      <c r="Y145" s="1">
        <v>100</v>
      </c>
      <c r="Z145" s="1">
        <v>54.166670000000003</v>
      </c>
      <c r="AA145" s="1">
        <v>0</v>
      </c>
    </row>
    <row r="146" spans="21:27" x14ac:dyDescent="0.25">
      <c r="V146" s="1" t="s">
        <v>212</v>
      </c>
      <c r="W146" s="1">
        <v>100</v>
      </c>
      <c r="X146" s="1">
        <v>100</v>
      </c>
      <c r="Y146" s="1">
        <v>100</v>
      </c>
      <c r="Z146" s="1">
        <v>62.5</v>
      </c>
      <c r="AA146" s="1">
        <v>4.1666670000000003</v>
      </c>
    </row>
    <row r="147" spans="21:27" x14ac:dyDescent="0.25">
      <c r="V147" s="1" t="s">
        <v>213</v>
      </c>
      <c r="W147" s="1">
        <v>100</v>
      </c>
      <c r="X147" s="1">
        <v>100</v>
      </c>
      <c r="Y147" s="1">
        <v>100</v>
      </c>
      <c r="Z147" s="1">
        <v>58.333329999999997</v>
      </c>
      <c r="AA147" s="1">
        <v>12.5</v>
      </c>
    </row>
    <row r="148" spans="21:27" x14ac:dyDescent="0.25">
      <c r="V148" s="1" t="s">
        <v>214</v>
      </c>
      <c r="W148" s="1">
        <v>100</v>
      </c>
      <c r="X148" s="1">
        <v>100</v>
      </c>
      <c r="Y148" s="1">
        <v>100</v>
      </c>
      <c r="Z148" s="1">
        <v>54.16666</v>
      </c>
      <c r="AA148" s="1">
        <v>8.3333329999999997</v>
      </c>
    </row>
    <row r="149" spans="21:27" x14ac:dyDescent="0.25">
      <c r="V149" s="1" t="s">
        <v>215</v>
      </c>
      <c r="W149" s="1">
        <v>100</v>
      </c>
      <c r="X149" s="1">
        <v>100</v>
      </c>
      <c r="Y149" s="1">
        <v>100</v>
      </c>
      <c r="Z149" s="1">
        <v>62.5</v>
      </c>
      <c r="AA149" s="1">
        <v>4.1666670000000003</v>
      </c>
    </row>
    <row r="150" spans="21:27" x14ac:dyDescent="0.25">
      <c r="V150" s="1" t="s">
        <v>216</v>
      </c>
      <c r="W150" s="1">
        <v>100</v>
      </c>
      <c r="X150" s="1">
        <v>100</v>
      </c>
      <c r="Y150" s="1">
        <v>100</v>
      </c>
      <c r="Z150" s="1">
        <v>16.66667</v>
      </c>
      <c r="AA150" s="1">
        <v>0</v>
      </c>
    </row>
    <row r="151" spans="21:27" x14ac:dyDescent="0.25">
      <c r="V151" s="1" t="s">
        <v>217</v>
      </c>
      <c r="W151" s="1">
        <v>100</v>
      </c>
      <c r="X151" s="1">
        <v>100</v>
      </c>
      <c r="Y151" s="1">
        <v>95.833340000000007</v>
      </c>
      <c r="Z151" s="1">
        <v>8.3333329999999997</v>
      </c>
      <c r="AA151" s="1">
        <v>0</v>
      </c>
    </row>
    <row r="152" spans="21:27" x14ac:dyDescent="0.25">
      <c r="V152" s="1" t="s">
        <v>218</v>
      </c>
      <c r="W152" s="1">
        <v>100</v>
      </c>
      <c r="X152" s="1">
        <v>100</v>
      </c>
      <c r="Y152" s="1">
        <v>91.666659999999993</v>
      </c>
      <c r="Z152" s="1">
        <v>4.1666670000000003</v>
      </c>
      <c r="AA152" s="1">
        <v>0</v>
      </c>
    </row>
    <row r="153" spans="21:27" x14ac:dyDescent="0.25">
      <c r="V153" s="1" t="s">
        <v>219</v>
      </c>
      <c r="W153" s="1">
        <v>100</v>
      </c>
      <c r="X153" s="1">
        <v>100</v>
      </c>
      <c r="Y153" s="1">
        <v>75</v>
      </c>
      <c r="Z153" s="1">
        <v>0</v>
      </c>
      <c r="AA153" s="1">
        <v>0</v>
      </c>
    </row>
    <row r="154" spans="21:27" x14ac:dyDescent="0.25">
      <c r="V154" s="1" t="s">
        <v>220</v>
      </c>
      <c r="W154" s="1">
        <v>99.999989999999997</v>
      </c>
      <c r="X154" s="1">
        <v>99.999989999999997</v>
      </c>
      <c r="Y154" s="1">
        <v>95.833330000000004</v>
      </c>
      <c r="Z154" s="1">
        <v>29.16667</v>
      </c>
      <c r="AA154" s="1">
        <v>0</v>
      </c>
    </row>
    <row r="155" spans="21:27" x14ac:dyDescent="0.25">
      <c r="V155" s="1" t="s">
        <v>221</v>
      </c>
      <c r="W155" s="1">
        <v>100</v>
      </c>
      <c r="X155" s="1">
        <v>100</v>
      </c>
      <c r="Y155" s="1">
        <v>100</v>
      </c>
      <c r="Z155" s="1">
        <v>70.833340000000007</v>
      </c>
      <c r="AA155" s="1">
        <v>16.66667</v>
      </c>
    </row>
    <row r="156" spans="21:27" x14ac:dyDescent="0.25">
      <c r="V156" s="1" t="s">
        <v>222</v>
      </c>
      <c r="W156" s="1">
        <v>99.999989999999997</v>
      </c>
      <c r="X156" s="1">
        <v>99.999989999999997</v>
      </c>
      <c r="Y156" s="1">
        <v>99.999989999999997</v>
      </c>
      <c r="Z156" s="1">
        <v>83.333330000000004</v>
      </c>
      <c r="AA156" s="1">
        <v>37.5</v>
      </c>
    </row>
    <row r="157" spans="21:27" x14ac:dyDescent="0.25">
      <c r="V157" s="1" t="s">
        <v>223</v>
      </c>
      <c r="W157" s="1">
        <v>100</v>
      </c>
      <c r="X157" s="1">
        <v>100</v>
      </c>
      <c r="Y157" s="1">
        <v>100</v>
      </c>
      <c r="Z157" s="1">
        <v>95.833340000000007</v>
      </c>
      <c r="AA157" s="1">
        <v>54.166670000000003</v>
      </c>
    </row>
    <row r="158" spans="21:27" x14ac:dyDescent="0.25">
      <c r="V158" s="1" t="s">
        <v>224</v>
      </c>
      <c r="W158" s="1">
        <v>100</v>
      </c>
      <c r="X158" s="1">
        <v>100</v>
      </c>
      <c r="Y158" s="1">
        <v>100</v>
      </c>
      <c r="Z158" s="1">
        <v>83.333340000000007</v>
      </c>
      <c r="AA158" s="1">
        <v>29.16667</v>
      </c>
    </row>
    <row r="159" spans="21:27" x14ac:dyDescent="0.25">
      <c r="U159" s="1">
        <v>2010</v>
      </c>
      <c r="V159" s="1" t="s">
        <v>225</v>
      </c>
      <c r="W159" s="1">
        <v>100</v>
      </c>
      <c r="X159" s="1">
        <v>100</v>
      </c>
      <c r="Y159" s="1">
        <v>100</v>
      </c>
      <c r="Z159" s="1">
        <v>62.5</v>
      </c>
      <c r="AA159" s="1">
        <v>4.1666670000000003</v>
      </c>
    </row>
    <row r="160" spans="21:27" x14ac:dyDescent="0.25">
      <c r="V160" s="1" t="s">
        <v>226</v>
      </c>
      <c r="W160" s="1">
        <v>100</v>
      </c>
      <c r="X160" s="1">
        <v>100</v>
      </c>
      <c r="Y160" s="1">
        <v>95.833340000000007</v>
      </c>
      <c r="Z160" s="1">
        <v>58.33334</v>
      </c>
      <c r="AA160" s="1">
        <v>4.1666670000000003</v>
      </c>
    </row>
    <row r="161" spans="22:27" x14ac:dyDescent="0.25">
      <c r="V161" s="1" t="s">
        <v>227</v>
      </c>
      <c r="W161" s="1">
        <v>99.999989999999997</v>
      </c>
      <c r="X161" s="1">
        <v>99.999989999999997</v>
      </c>
      <c r="Y161" s="1">
        <v>95.833330000000004</v>
      </c>
      <c r="Z161" s="1">
        <v>62.5</v>
      </c>
      <c r="AA161" s="1">
        <v>4.1666670000000003</v>
      </c>
    </row>
    <row r="162" spans="22:27" x14ac:dyDescent="0.25">
      <c r="V162" s="1" t="s">
        <v>228</v>
      </c>
      <c r="W162" s="1">
        <v>99.999989999999997</v>
      </c>
      <c r="X162" s="1">
        <v>99.999989999999997</v>
      </c>
      <c r="Y162" s="1">
        <v>95.833330000000004</v>
      </c>
      <c r="Z162" s="1">
        <v>33.333329999999997</v>
      </c>
      <c r="AA162" s="1">
        <v>4.1666670000000003</v>
      </c>
    </row>
    <row r="163" spans="22:27" x14ac:dyDescent="0.25">
      <c r="V163" s="1" t="s">
        <v>229</v>
      </c>
      <c r="W163" s="1">
        <v>100</v>
      </c>
      <c r="X163" s="1">
        <v>100</v>
      </c>
      <c r="Y163" s="1">
        <v>95.833340000000007</v>
      </c>
      <c r="Z163" s="1">
        <v>25</v>
      </c>
      <c r="AA163" s="1">
        <v>4.1666670000000003</v>
      </c>
    </row>
    <row r="164" spans="22:27" x14ac:dyDescent="0.25">
      <c r="V164" s="1" t="s">
        <v>230</v>
      </c>
      <c r="W164" s="1">
        <v>100</v>
      </c>
      <c r="X164" s="1">
        <v>100</v>
      </c>
      <c r="Y164" s="1">
        <v>95.833340000000007</v>
      </c>
      <c r="Z164" s="1">
        <v>12.5</v>
      </c>
      <c r="AA164" s="1">
        <v>4.1666670000000003</v>
      </c>
    </row>
    <row r="165" spans="22:27" x14ac:dyDescent="0.25">
      <c r="V165" s="1" t="s">
        <v>231</v>
      </c>
      <c r="W165" s="1">
        <v>100</v>
      </c>
      <c r="X165" s="1">
        <v>100</v>
      </c>
      <c r="Y165" s="1">
        <v>95.833340000000007</v>
      </c>
      <c r="Z165" s="1">
        <v>12.5</v>
      </c>
      <c r="AA165" s="1">
        <v>0</v>
      </c>
    </row>
    <row r="166" spans="22:27" x14ac:dyDescent="0.25">
      <c r="V166" s="1" t="s">
        <v>232</v>
      </c>
      <c r="W166" s="1">
        <v>99.999989999999997</v>
      </c>
      <c r="X166" s="1">
        <v>99.999989999999997</v>
      </c>
      <c r="Y166" s="1">
        <v>95.833330000000004</v>
      </c>
      <c r="Z166" s="1">
        <v>16.66667</v>
      </c>
      <c r="AA166" s="1">
        <v>8.3333329999999997</v>
      </c>
    </row>
    <row r="167" spans="22:27" x14ac:dyDescent="0.25">
      <c r="V167" s="1" t="s">
        <v>233</v>
      </c>
      <c r="W167" s="1">
        <v>100</v>
      </c>
      <c r="X167" s="1">
        <v>100</v>
      </c>
      <c r="Y167" s="1">
        <v>100</v>
      </c>
      <c r="Z167" s="1">
        <v>33.333329999999997</v>
      </c>
      <c r="AA167" s="1">
        <v>4.1666670000000003</v>
      </c>
    </row>
    <row r="168" spans="22:27" x14ac:dyDescent="0.25">
      <c r="V168" s="1" t="s">
        <v>234</v>
      </c>
      <c r="W168" s="1">
        <v>100</v>
      </c>
      <c r="X168" s="1">
        <v>100</v>
      </c>
      <c r="Y168" s="1">
        <v>95.833340000000007</v>
      </c>
      <c r="Z168" s="1">
        <v>54.166670000000003</v>
      </c>
      <c r="AA168" s="1">
        <v>4.1666670000000003</v>
      </c>
    </row>
    <row r="169" spans="22:27" x14ac:dyDescent="0.25">
      <c r="V169" s="1" t="s">
        <v>235</v>
      </c>
      <c r="W169" s="1">
        <v>100</v>
      </c>
      <c r="X169" s="1">
        <v>100</v>
      </c>
      <c r="Y169" s="1">
        <v>100</v>
      </c>
      <c r="Z169" s="1">
        <v>45.833329999999997</v>
      </c>
      <c r="AA169" s="1">
        <v>8.3333329999999997</v>
      </c>
    </row>
    <row r="170" spans="22:27" x14ac:dyDescent="0.25">
      <c r="V170" s="1" t="s">
        <v>236</v>
      </c>
      <c r="W170" s="1">
        <v>100</v>
      </c>
      <c r="X170" s="1">
        <v>100</v>
      </c>
      <c r="Y170" s="1">
        <v>100</v>
      </c>
      <c r="Z170" s="1">
        <v>50</v>
      </c>
      <c r="AA170" s="1">
        <v>8.3333329999999997</v>
      </c>
    </row>
    <row r="171" spans="22:27" x14ac:dyDescent="0.25">
      <c r="V171" s="1" t="s">
        <v>237</v>
      </c>
      <c r="W171" s="1">
        <v>99.999989999999997</v>
      </c>
      <c r="X171" s="1">
        <v>99.999989999999997</v>
      </c>
      <c r="Y171" s="1">
        <v>99.999989999999997</v>
      </c>
      <c r="Z171" s="1">
        <v>70.833330000000004</v>
      </c>
      <c r="AA171" s="1">
        <v>12.5</v>
      </c>
    </row>
    <row r="172" spans="22:27" x14ac:dyDescent="0.25">
      <c r="V172" s="1" t="s">
        <v>238</v>
      </c>
      <c r="W172" s="1">
        <v>99.999989999999997</v>
      </c>
      <c r="X172" s="1">
        <v>99.999989999999997</v>
      </c>
      <c r="Y172" s="1">
        <v>99.999989999999997</v>
      </c>
      <c r="Z172" s="1">
        <v>83.333330000000004</v>
      </c>
      <c r="AA172" s="1">
        <v>16.66667</v>
      </c>
    </row>
    <row r="173" spans="22:27" x14ac:dyDescent="0.25">
      <c r="V173" s="1" t="s">
        <v>239</v>
      </c>
      <c r="W173" s="1">
        <v>100</v>
      </c>
      <c r="X173" s="1">
        <v>100</v>
      </c>
      <c r="Y173" s="1">
        <v>100</v>
      </c>
      <c r="Z173" s="1">
        <v>83.333340000000007</v>
      </c>
      <c r="AA173" s="1">
        <v>8.3333329999999997</v>
      </c>
    </row>
    <row r="174" spans="22:27" x14ac:dyDescent="0.25">
      <c r="V174" s="1" t="s">
        <v>240</v>
      </c>
      <c r="W174" s="1">
        <v>100</v>
      </c>
      <c r="X174" s="1">
        <v>100</v>
      </c>
      <c r="Y174" s="1">
        <v>100</v>
      </c>
      <c r="Z174" s="1">
        <v>83.333340000000007</v>
      </c>
      <c r="AA174" s="1">
        <v>12.5</v>
      </c>
    </row>
    <row r="175" spans="22:27" x14ac:dyDescent="0.25">
      <c r="V175" s="1" t="s">
        <v>241</v>
      </c>
      <c r="W175" s="1">
        <v>100</v>
      </c>
      <c r="X175" s="1">
        <v>100</v>
      </c>
      <c r="Y175" s="1">
        <v>100</v>
      </c>
      <c r="Z175" s="1">
        <v>91.666659999999993</v>
      </c>
      <c r="AA175" s="1">
        <v>16.66667</v>
      </c>
    </row>
    <row r="176" spans="22:27" x14ac:dyDescent="0.25">
      <c r="V176" s="1" t="s">
        <v>242</v>
      </c>
      <c r="W176" s="1">
        <v>100</v>
      </c>
      <c r="X176" s="1">
        <v>100</v>
      </c>
      <c r="Y176" s="1">
        <v>100</v>
      </c>
      <c r="Z176" s="1">
        <v>79.166669999999996</v>
      </c>
      <c r="AA176" s="1">
        <v>8.3333329999999997</v>
      </c>
    </row>
    <row r="177" spans="21:27" x14ac:dyDescent="0.25">
      <c r="V177" s="1" t="s">
        <v>243</v>
      </c>
      <c r="W177" s="1">
        <v>100</v>
      </c>
      <c r="X177" s="1">
        <v>100</v>
      </c>
      <c r="Y177" s="1">
        <v>100</v>
      </c>
      <c r="Z177" s="1">
        <v>83.333340000000007</v>
      </c>
      <c r="AA177" s="1">
        <v>20.83333</v>
      </c>
    </row>
    <row r="178" spans="21:27" x14ac:dyDescent="0.25">
      <c r="V178" s="1" t="s">
        <v>244</v>
      </c>
      <c r="W178" s="1">
        <v>100</v>
      </c>
      <c r="X178" s="1">
        <v>100</v>
      </c>
      <c r="Y178" s="1">
        <v>100</v>
      </c>
      <c r="Z178" s="1">
        <v>91.666669999999996</v>
      </c>
      <c r="AA178" s="1">
        <v>37.5</v>
      </c>
    </row>
    <row r="179" spans="21:27" x14ac:dyDescent="0.25">
      <c r="V179" s="1" t="s">
        <v>245</v>
      </c>
      <c r="W179" s="1">
        <v>99.999989999999997</v>
      </c>
      <c r="X179" s="1">
        <v>99.999989999999997</v>
      </c>
      <c r="Y179" s="1">
        <v>99.999989999999997</v>
      </c>
      <c r="Z179" s="1">
        <v>95.833330000000004</v>
      </c>
      <c r="AA179" s="1">
        <v>50</v>
      </c>
    </row>
    <row r="180" spans="21:27" x14ac:dyDescent="0.25">
      <c r="V180" s="1" t="s">
        <v>246</v>
      </c>
      <c r="W180" s="1">
        <v>99.999989999999997</v>
      </c>
      <c r="X180" s="1">
        <v>99.999989999999997</v>
      </c>
      <c r="Y180" s="1">
        <v>99.999989999999997</v>
      </c>
      <c r="Z180" s="1">
        <v>95.833330000000004</v>
      </c>
      <c r="AA180" s="1">
        <v>37.5</v>
      </c>
    </row>
    <row r="181" spans="21:27" x14ac:dyDescent="0.25">
      <c r="V181" s="1" t="s">
        <v>247</v>
      </c>
      <c r="W181" s="1">
        <v>99.999989999999997</v>
      </c>
      <c r="X181" s="1">
        <v>99.999989999999997</v>
      </c>
      <c r="Y181" s="1">
        <v>99.999989999999997</v>
      </c>
      <c r="Z181" s="1">
        <v>95.833330000000004</v>
      </c>
      <c r="AA181" s="1">
        <v>29.16667</v>
      </c>
    </row>
    <row r="182" spans="21:27" x14ac:dyDescent="0.25">
      <c r="V182" s="1" t="s">
        <v>248</v>
      </c>
      <c r="W182" s="1">
        <v>100</v>
      </c>
      <c r="X182" s="1">
        <v>100</v>
      </c>
      <c r="Y182" s="1">
        <v>100</v>
      </c>
      <c r="Z182" s="1">
        <v>95.833340000000007</v>
      </c>
      <c r="AA182" s="1">
        <v>25</v>
      </c>
    </row>
    <row r="183" spans="21:27" x14ac:dyDescent="0.25">
      <c r="V183" s="1" t="s">
        <v>249</v>
      </c>
      <c r="W183" s="1">
        <v>99.999989999999997</v>
      </c>
      <c r="X183" s="1">
        <v>99.999989999999997</v>
      </c>
      <c r="Y183" s="1">
        <v>99.999989999999997</v>
      </c>
      <c r="Z183" s="1">
        <v>95.833330000000004</v>
      </c>
      <c r="AA183" s="1">
        <v>29.16667</v>
      </c>
    </row>
    <row r="184" spans="21:27" x14ac:dyDescent="0.25">
      <c r="V184" s="1" t="s">
        <v>250</v>
      </c>
      <c r="W184" s="1">
        <v>100</v>
      </c>
      <c r="X184" s="1">
        <v>100</v>
      </c>
      <c r="Y184" s="1">
        <v>100</v>
      </c>
      <c r="Z184" s="1">
        <v>91.666659999999993</v>
      </c>
      <c r="AA184" s="1">
        <v>33.333329999999997</v>
      </c>
    </row>
    <row r="185" spans="21:27" x14ac:dyDescent="0.25">
      <c r="V185" s="1" t="s">
        <v>251</v>
      </c>
      <c r="W185" s="1">
        <v>100</v>
      </c>
      <c r="X185" s="1">
        <v>100</v>
      </c>
      <c r="Y185" s="1">
        <v>100</v>
      </c>
      <c r="Z185" s="1">
        <v>91.666659999999993</v>
      </c>
      <c r="AA185" s="1">
        <v>29.16667</v>
      </c>
    </row>
    <row r="186" spans="21:27" x14ac:dyDescent="0.25">
      <c r="V186" s="1" t="s">
        <v>252</v>
      </c>
      <c r="W186" s="1">
        <v>100</v>
      </c>
      <c r="X186" s="1">
        <v>100</v>
      </c>
      <c r="Y186" s="1">
        <v>100</v>
      </c>
      <c r="Z186" s="1">
        <v>95.833340000000007</v>
      </c>
      <c r="AA186" s="1">
        <v>12.5</v>
      </c>
    </row>
    <row r="187" spans="21:27" x14ac:dyDescent="0.25">
      <c r="V187" s="1" t="s">
        <v>253</v>
      </c>
      <c r="W187" s="1">
        <v>100</v>
      </c>
      <c r="X187" s="1">
        <v>100</v>
      </c>
      <c r="Y187" s="1">
        <v>100</v>
      </c>
      <c r="Z187" s="1">
        <v>62.5</v>
      </c>
      <c r="AA187" s="1">
        <v>0</v>
      </c>
    </row>
    <row r="188" spans="21:27" x14ac:dyDescent="0.25">
      <c r="V188" s="1" t="s">
        <v>254</v>
      </c>
      <c r="W188" s="1">
        <v>100</v>
      </c>
      <c r="X188" s="1">
        <v>100</v>
      </c>
      <c r="Y188" s="1">
        <v>100</v>
      </c>
      <c r="Z188" s="1">
        <v>91.666659999999993</v>
      </c>
      <c r="AA188" s="1">
        <v>0</v>
      </c>
    </row>
    <row r="189" spans="21:27" x14ac:dyDescent="0.25">
      <c r="V189" s="1" t="s">
        <v>255</v>
      </c>
      <c r="W189" s="1">
        <v>99.999989999999997</v>
      </c>
      <c r="X189" s="1">
        <v>99.999989999999997</v>
      </c>
      <c r="Y189" s="1">
        <v>99.999989999999997</v>
      </c>
      <c r="Z189" s="1">
        <v>83.333330000000004</v>
      </c>
      <c r="AA189" s="1">
        <v>4.1666670000000003</v>
      </c>
    </row>
    <row r="190" spans="21:27" x14ac:dyDescent="0.25">
      <c r="V190" s="1" t="s">
        <v>256</v>
      </c>
      <c r="W190" s="1">
        <v>100</v>
      </c>
      <c r="X190" s="1">
        <v>100</v>
      </c>
      <c r="Y190" s="1">
        <v>100</v>
      </c>
      <c r="Z190" s="1">
        <v>79.166659999999993</v>
      </c>
      <c r="AA190" s="1">
        <v>0</v>
      </c>
    </row>
    <row r="191" spans="21:27" x14ac:dyDescent="0.25">
      <c r="V191" s="1" t="s">
        <v>257</v>
      </c>
      <c r="W191" s="1">
        <v>100</v>
      </c>
      <c r="X191" s="1">
        <v>100</v>
      </c>
      <c r="Y191" s="1">
        <v>100</v>
      </c>
      <c r="Z191" s="1">
        <v>87.5</v>
      </c>
      <c r="AA191" s="1">
        <v>4.1666670000000003</v>
      </c>
    </row>
    <row r="192" spans="21:27" x14ac:dyDescent="0.25">
      <c r="U192" s="1">
        <v>2018</v>
      </c>
      <c r="V192" s="1" t="s">
        <v>258</v>
      </c>
      <c r="W192" s="1">
        <v>100</v>
      </c>
      <c r="X192" s="1">
        <v>100</v>
      </c>
      <c r="Y192" s="1">
        <v>100</v>
      </c>
      <c r="Z192" s="1">
        <v>79.166659999999993</v>
      </c>
      <c r="AA192" s="1">
        <v>0</v>
      </c>
    </row>
  </sheetData>
  <hyperlinks>
    <hyperlink ref="A34" location="'Read Me'!A1" display="Return to Read Me" xr:uid="{FF2A6089-DBA0-48CD-9AEC-F825244C1659}"/>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F45B7-26A8-4654-AF72-D8704FC624C4}">
  <sheetPr codeName="Sheet29"/>
  <dimension ref="A1:AA192"/>
  <sheetViews>
    <sheetView zoomScale="70" zoomScaleNormal="70" workbookViewId="0">
      <selection activeCell="A34" sqref="A34"/>
    </sheetView>
  </sheetViews>
  <sheetFormatPr defaultRowHeight="18" x14ac:dyDescent="0.25"/>
  <cols>
    <col min="1" max="16384" width="9.140625" style="1"/>
  </cols>
  <sheetData>
    <row r="1" spans="1:27" ht="26.25" x14ac:dyDescent="0.4">
      <c r="A1" s="2" t="s">
        <v>384</v>
      </c>
    </row>
    <row r="2" spans="1:27" x14ac:dyDescent="0.25">
      <c r="V2" s="1" t="s">
        <v>68</v>
      </c>
      <c r="W2" s="1" t="s">
        <v>259</v>
      </c>
      <c r="X2" s="1" t="s">
        <v>260</v>
      </c>
      <c r="Y2" s="1" t="s">
        <v>261</v>
      </c>
      <c r="Z2" s="1" t="s">
        <v>262</v>
      </c>
      <c r="AA2" s="1" t="s">
        <v>263</v>
      </c>
    </row>
    <row r="3" spans="1:27" x14ac:dyDescent="0.25">
      <c r="U3" s="1">
        <v>1970</v>
      </c>
      <c r="V3" s="1" t="s">
        <v>69</v>
      </c>
      <c r="W3" s="1">
        <v>100</v>
      </c>
      <c r="X3" s="1">
        <v>76.190479999999994</v>
      </c>
      <c r="Y3" s="1">
        <v>47.619050000000001</v>
      </c>
      <c r="Z3" s="1">
        <v>23.809519999999999</v>
      </c>
      <c r="AA3" s="1">
        <v>14.28571</v>
      </c>
    </row>
    <row r="4" spans="1:27" x14ac:dyDescent="0.25">
      <c r="V4" s="1" t="s">
        <v>70</v>
      </c>
      <c r="W4" s="1">
        <v>100</v>
      </c>
      <c r="X4" s="1">
        <v>76.190479999999994</v>
      </c>
      <c r="Y4" s="1">
        <v>52.380949999999999</v>
      </c>
      <c r="Z4" s="1">
        <v>23.809519999999999</v>
      </c>
      <c r="AA4" s="1">
        <v>14.28571</v>
      </c>
    </row>
    <row r="5" spans="1:27" x14ac:dyDescent="0.25">
      <c r="V5" s="1" t="s">
        <v>71</v>
      </c>
      <c r="W5" s="1">
        <v>100</v>
      </c>
      <c r="X5" s="1">
        <v>76.190479999999994</v>
      </c>
      <c r="Y5" s="1">
        <v>47.619050000000001</v>
      </c>
      <c r="Z5" s="1">
        <v>28.571429999999999</v>
      </c>
      <c r="AA5" s="1">
        <v>14.28571</v>
      </c>
    </row>
    <row r="6" spans="1:27" x14ac:dyDescent="0.25">
      <c r="V6" s="1" t="s">
        <v>72</v>
      </c>
      <c r="W6" s="1">
        <v>100</v>
      </c>
      <c r="X6" s="1">
        <v>76.190479999999994</v>
      </c>
      <c r="Y6" s="1">
        <v>57.142859999999999</v>
      </c>
      <c r="Z6" s="1">
        <v>23.809519999999999</v>
      </c>
      <c r="AA6" s="1">
        <v>9.523809</v>
      </c>
    </row>
    <row r="7" spans="1:27" x14ac:dyDescent="0.25">
      <c r="V7" s="1" t="s">
        <v>73</v>
      </c>
      <c r="W7" s="1">
        <v>100</v>
      </c>
      <c r="X7" s="1">
        <v>76.190479999999994</v>
      </c>
      <c r="Y7" s="1">
        <v>57.142859999999999</v>
      </c>
      <c r="Z7" s="1">
        <v>23.809519999999999</v>
      </c>
      <c r="AA7" s="1">
        <v>14.28571</v>
      </c>
    </row>
    <row r="8" spans="1:27" x14ac:dyDescent="0.25">
      <c r="V8" s="1" t="s">
        <v>74</v>
      </c>
      <c r="W8" s="1">
        <v>100</v>
      </c>
      <c r="X8" s="1">
        <v>80.952380000000005</v>
      </c>
      <c r="Y8" s="1">
        <v>52.380949999999999</v>
      </c>
      <c r="Z8" s="1">
        <v>23.809519999999999</v>
      </c>
      <c r="AA8" s="1">
        <v>4.7619049999999996</v>
      </c>
    </row>
    <row r="9" spans="1:27" x14ac:dyDescent="0.25">
      <c r="V9" s="1" t="s">
        <v>75</v>
      </c>
      <c r="W9" s="1">
        <v>100</v>
      </c>
      <c r="X9" s="1">
        <v>80.952380000000005</v>
      </c>
      <c r="Y9" s="1">
        <v>42.857140000000001</v>
      </c>
      <c r="Z9" s="1">
        <v>23.809519999999999</v>
      </c>
      <c r="AA9" s="1">
        <v>9.523809</v>
      </c>
    </row>
    <row r="10" spans="1:27" x14ac:dyDescent="0.25">
      <c r="V10" s="1" t="s">
        <v>76</v>
      </c>
      <c r="W10" s="1">
        <v>100</v>
      </c>
      <c r="X10" s="1">
        <v>85.714290000000005</v>
      </c>
      <c r="Y10" s="1">
        <v>28.571429999999999</v>
      </c>
      <c r="Z10" s="1">
        <v>19.047619999999998</v>
      </c>
      <c r="AA10" s="1">
        <v>0</v>
      </c>
    </row>
    <row r="11" spans="1:27" x14ac:dyDescent="0.25">
      <c r="V11" s="1" t="s">
        <v>77</v>
      </c>
      <c r="W11" s="1">
        <v>100</v>
      </c>
      <c r="X11" s="1">
        <v>66.666669999999996</v>
      </c>
      <c r="Y11" s="1">
        <v>19.047619999999998</v>
      </c>
      <c r="Z11" s="1">
        <v>4.7619049999999996</v>
      </c>
      <c r="AA11" s="1">
        <v>4.7619049999999996</v>
      </c>
    </row>
    <row r="12" spans="1:27" x14ac:dyDescent="0.25">
      <c r="V12" s="1" t="s">
        <v>78</v>
      </c>
      <c r="W12" s="1">
        <v>100</v>
      </c>
      <c r="X12" s="1">
        <v>33.33334</v>
      </c>
      <c r="Y12" s="1">
        <v>9.523809</v>
      </c>
      <c r="Z12" s="1">
        <v>0</v>
      </c>
      <c r="AA12" s="1">
        <v>0</v>
      </c>
    </row>
    <row r="13" spans="1:27" x14ac:dyDescent="0.25">
      <c r="V13" s="1" t="s">
        <v>79</v>
      </c>
      <c r="W13" s="1">
        <v>100</v>
      </c>
      <c r="X13" s="1">
        <v>28.571429999999999</v>
      </c>
      <c r="Y13" s="1">
        <v>9.523809</v>
      </c>
      <c r="Z13" s="1">
        <v>4.7619049999999996</v>
      </c>
      <c r="AA13" s="1">
        <v>0</v>
      </c>
    </row>
    <row r="14" spans="1:27" x14ac:dyDescent="0.25">
      <c r="V14" s="1" t="s">
        <v>80</v>
      </c>
      <c r="W14" s="1">
        <v>100</v>
      </c>
      <c r="X14" s="1">
        <v>19.047619999999998</v>
      </c>
      <c r="Y14" s="1">
        <v>4.7619049999999996</v>
      </c>
      <c r="Z14" s="1">
        <v>0</v>
      </c>
      <c r="AA14" s="1">
        <v>0</v>
      </c>
    </row>
    <row r="15" spans="1:27" x14ac:dyDescent="0.25">
      <c r="V15" s="1" t="s">
        <v>81</v>
      </c>
      <c r="W15" s="1">
        <v>100</v>
      </c>
      <c r="X15" s="1">
        <v>14.28571</v>
      </c>
      <c r="Y15" s="1">
        <v>0</v>
      </c>
      <c r="Z15" s="1">
        <v>0</v>
      </c>
      <c r="AA15" s="1">
        <v>0</v>
      </c>
    </row>
    <row r="16" spans="1:27" x14ac:dyDescent="0.25">
      <c r="V16" s="1" t="s">
        <v>82</v>
      </c>
      <c r="W16" s="1">
        <v>100</v>
      </c>
      <c r="X16" s="1">
        <v>4.7619049999999996</v>
      </c>
      <c r="Y16" s="1">
        <v>4.7619049999999996</v>
      </c>
      <c r="Z16" s="1">
        <v>4.7619049999999996</v>
      </c>
      <c r="AA16" s="1">
        <v>0</v>
      </c>
    </row>
    <row r="17" spans="1:27" x14ac:dyDescent="0.25">
      <c r="V17" s="1" t="s">
        <v>83</v>
      </c>
      <c r="W17" s="1">
        <v>100</v>
      </c>
      <c r="X17" s="1">
        <v>4.7619049999999996</v>
      </c>
      <c r="Y17" s="1">
        <v>4.7619049999999996</v>
      </c>
      <c r="Z17" s="1">
        <v>0</v>
      </c>
      <c r="AA17" s="1">
        <v>0</v>
      </c>
    </row>
    <row r="18" spans="1:27" x14ac:dyDescent="0.25">
      <c r="V18" s="1" t="s">
        <v>84</v>
      </c>
      <c r="W18" s="1">
        <v>100</v>
      </c>
      <c r="X18" s="1">
        <v>14.28571</v>
      </c>
      <c r="Y18" s="1">
        <v>0</v>
      </c>
      <c r="Z18" s="1">
        <v>0</v>
      </c>
      <c r="AA18" s="1">
        <v>0</v>
      </c>
    </row>
    <row r="19" spans="1:27" x14ac:dyDescent="0.25">
      <c r="V19" s="1" t="s">
        <v>85</v>
      </c>
      <c r="W19" s="1">
        <v>100</v>
      </c>
      <c r="X19" s="1">
        <v>19.047619999999998</v>
      </c>
      <c r="Y19" s="1">
        <v>4.7619049999999996</v>
      </c>
      <c r="Z19" s="1">
        <v>0</v>
      </c>
      <c r="AA19" s="1">
        <v>0</v>
      </c>
    </row>
    <row r="20" spans="1:27" x14ac:dyDescent="0.25">
      <c r="V20" s="1" t="s">
        <v>86</v>
      </c>
      <c r="W20" s="1">
        <v>100</v>
      </c>
      <c r="X20" s="1">
        <v>33.333329999999997</v>
      </c>
      <c r="Y20" s="1">
        <v>19.047619999999998</v>
      </c>
      <c r="Z20" s="1">
        <v>0</v>
      </c>
      <c r="AA20" s="1">
        <v>0</v>
      </c>
    </row>
    <row r="21" spans="1:27" x14ac:dyDescent="0.25">
      <c r="V21" s="1" t="s">
        <v>87</v>
      </c>
      <c r="W21" s="1">
        <v>100</v>
      </c>
      <c r="X21" s="1">
        <v>38.095239999999997</v>
      </c>
      <c r="Y21" s="1">
        <v>14.28571</v>
      </c>
      <c r="Z21" s="1">
        <v>9.523809</v>
      </c>
      <c r="AA21" s="1">
        <v>4.7619049999999996</v>
      </c>
    </row>
    <row r="22" spans="1:27" x14ac:dyDescent="0.25">
      <c r="V22" s="1" t="s">
        <v>88</v>
      </c>
      <c r="W22" s="1">
        <v>100</v>
      </c>
      <c r="X22" s="1">
        <v>33.333329999999997</v>
      </c>
      <c r="Y22" s="1">
        <v>14.28571</v>
      </c>
      <c r="Z22" s="1">
        <v>9.523809</v>
      </c>
      <c r="AA22" s="1">
        <v>4.7619049999999996</v>
      </c>
    </row>
    <row r="23" spans="1:27" x14ac:dyDescent="0.25">
      <c r="V23" s="1" t="s">
        <v>89</v>
      </c>
      <c r="W23" s="1">
        <v>100</v>
      </c>
      <c r="X23" s="1">
        <v>47.619050000000001</v>
      </c>
      <c r="Y23" s="1">
        <v>4.7619049999999996</v>
      </c>
      <c r="Z23" s="1">
        <v>4.7619049999999996</v>
      </c>
      <c r="AA23" s="1">
        <v>4.7619049999999996</v>
      </c>
    </row>
    <row r="24" spans="1:27" x14ac:dyDescent="0.25">
      <c r="V24" s="1" t="s">
        <v>90</v>
      </c>
      <c r="W24" s="1">
        <v>100</v>
      </c>
      <c r="X24" s="1">
        <v>47.619050000000001</v>
      </c>
      <c r="Y24" s="1">
        <v>14.28571</v>
      </c>
      <c r="Z24" s="1">
        <v>4.7619049999999996</v>
      </c>
      <c r="AA24" s="1">
        <v>4.7619049999999996</v>
      </c>
    </row>
    <row r="25" spans="1:27" x14ac:dyDescent="0.25">
      <c r="V25" s="1" t="s">
        <v>91</v>
      </c>
      <c r="W25" s="1">
        <v>100</v>
      </c>
      <c r="X25" s="1">
        <v>38.095239999999997</v>
      </c>
      <c r="Y25" s="1">
        <v>28.571429999999999</v>
      </c>
      <c r="Z25" s="1">
        <v>4.7619049999999996</v>
      </c>
      <c r="AA25" s="1">
        <v>4.7619049999999996</v>
      </c>
    </row>
    <row r="26" spans="1:27" x14ac:dyDescent="0.25">
      <c r="V26" s="1" t="s">
        <v>92</v>
      </c>
      <c r="W26" s="1">
        <v>100</v>
      </c>
      <c r="X26" s="1">
        <v>52.380949999999999</v>
      </c>
      <c r="Y26" s="1">
        <v>28.571429999999999</v>
      </c>
      <c r="Z26" s="1">
        <v>4.7619049999999996</v>
      </c>
      <c r="AA26" s="1">
        <v>4.7619049999999996</v>
      </c>
    </row>
    <row r="27" spans="1:27" x14ac:dyDescent="0.25">
      <c r="V27" s="1" t="s">
        <v>93</v>
      </c>
      <c r="W27" s="1">
        <v>100</v>
      </c>
      <c r="X27" s="1">
        <v>47.619050000000001</v>
      </c>
      <c r="Y27" s="1">
        <v>9.523809</v>
      </c>
      <c r="Z27" s="1">
        <v>0</v>
      </c>
      <c r="AA27" s="1">
        <v>0</v>
      </c>
    </row>
    <row r="28" spans="1:27" x14ac:dyDescent="0.25">
      <c r="V28" s="1" t="s">
        <v>94</v>
      </c>
      <c r="W28" s="1">
        <v>100</v>
      </c>
      <c r="X28" s="1">
        <v>28.571429999999999</v>
      </c>
      <c r="Y28" s="1">
        <v>0</v>
      </c>
      <c r="Z28" s="1">
        <v>0</v>
      </c>
      <c r="AA28" s="1">
        <v>0</v>
      </c>
    </row>
    <row r="29" spans="1:27" x14ac:dyDescent="0.25">
      <c r="V29" s="1" t="s">
        <v>95</v>
      </c>
      <c r="W29" s="1">
        <v>100</v>
      </c>
      <c r="X29" s="1">
        <v>33.333329999999997</v>
      </c>
      <c r="Y29" s="1">
        <v>0</v>
      </c>
      <c r="Z29" s="1">
        <v>0</v>
      </c>
      <c r="AA29" s="1">
        <v>0</v>
      </c>
    </row>
    <row r="30" spans="1:27" x14ac:dyDescent="0.25">
      <c r="V30" s="1" t="s">
        <v>96</v>
      </c>
      <c r="W30" s="1">
        <v>100</v>
      </c>
      <c r="X30" s="1">
        <v>33.333329999999997</v>
      </c>
      <c r="Y30" s="1">
        <v>0</v>
      </c>
      <c r="Z30" s="1">
        <v>0</v>
      </c>
      <c r="AA30" s="1">
        <v>0</v>
      </c>
    </row>
    <row r="31" spans="1:27" x14ac:dyDescent="0.25">
      <c r="V31" s="1" t="s">
        <v>97</v>
      </c>
      <c r="W31" s="1">
        <v>100</v>
      </c>
      <c r="X31" s="1">
        <v>47.619050000000001</v>
      </c>
      <c r="Y31" s="1">
        <v>4.7619049999999996</v>
      </c>
      <c r="Z31" s="1">
        <v>0</v>
      </c>
      <c r="AA31" s="1">
        <v>0</v>
      </c>
    </row>
    <row r="32" spans="1:27" x14ac:dyDescent="0.25">
      <c r="A32" s="1" t="s">
        <v>324</v>
      </c>
      <c r="V32" s="1" t="s">
        <v>98</v>
      </c>
      <c r="W32" s="1">
        <v>100</v>
      </c>
      <c r="X32" s="1">
        <v>57.142859999999999</v>
      </c>
      <c r="Y32" s="1">
        <v>9.523809</v>
      </c>
      <c r="Z32" s="1">
        <v>0</v>
      </c>
      <c r="AA32" s="1">
        <v>0</v>
      </c>
    </row>
    <row r="33" spans="1:27" x14ac:dyDescent="0.25">
      <c r="A33" s="1" t="s">
        <v>342</v>
      </c>
      <c r="V33" s="1" t="s">
        <v>99</v>
      </c>
      <c r="W33" s="1">
        <v>100</v>
      </c>
      <c r="X33" s="1">
        <v>47.619050000000001</v>
      </c>
      <c r="Y33" s="1">
        <v>9.523809</v>
      </c>
      <c r="Z33" s="1">
        <v>4.7619049999999996</v>
      </c>
      <c r="AA33" s="1">
        <v>0</v>
      </c>
    </row>
    <row r="34" spans="1:27" x14ac:dyDescent="0.25">
      <c r="A34" s="27" t="s">
        <v>359</v>
      </c>
      <c r="V34" s="1" t="s">
        <v>100</v>
      </c>
      <c r="W34" s="1">
        <v>100</v>
      </c>
      <c r="X34" s="1">
        <v>42.857140000000001</v>
      </c>
      <c r="Y34" s="1">
        <v>4.7619049999999996</v>
      </c>
      <c r="Z34" s="1">
        <v>0</v>
      </c>
      <c r="AA34" s="1">
        <v>0</v>
      </c>
    </row>
    <row r="35" spans="1:27" x14ac:dyDescent="0.25">
      <c r="V35" s="1" t="s">
        <v>101</v>
      </c>
      <c r="W35" s="1">
        <v>100</v>
      </c>
      <c r="X35" s="1">
        <v>28.571429999999999</v>
      </c>
      <c r="Y35" s="1">
        <v>4.7619049999999996</v>
      </c>
      <c r="Z35" s="1">
        <v>0</v>
      </c>
      <c r="AA35" s="1">
        <v>0</v>
      </c>
    </row>
    <row r="36" spans="1:27" x14ac:dyDescent="0.25">
      <c r="V36" s="1" t="s">
        <v>102</v>
      </c>
      <c r="W36" s="1">
        <v>100</v>
      </c>
      <c r="X36" s="1">
        <v>28.571429999999999</v>
      </c>
      <c r="Y36" s="1">
        <v>0</v>
      </c>
      <c r="Z36" s="1">
        <v>0</v>
      </c>
      <c r="AA36" s="1">
        <v>0</v>
      </c>
    </row>
    <row r="37" spans="1:27" x14ac:dyDescent="0.25">
      <c r="V37" s="1" t="s">
        <v>103</v>
      </c>
      <c r="W37" s="1">
        <v>100</v>
      </c>
      <c r="X37" s="1">
        <v>14.28571</v>
      </c>
      <c r="Y37" s="1">
        <v>0</v>
      </c>
      <c r="Z37" s="1">
        <v>0</v>
      </c>
      <c r="AA37" s="1">
        <v>0</v>
      </c>
    </row>
    <row r="38" spans="1:27" x14ac:dyDescent="0.25">
      <c r="V38" s="1" t="s">
        <v>104</v>
      </c>
      <c r="W38" s="1">
        <v>100</v>
      </c>
      <c r="X38" s="1">
        <v>19.047619999999998</v>
      </c>
      <c r="Y38" s="1">
        <v>0</v>
      </c>
      <c r="Z38" s="1">
        <v>0</v>
      </c>
      <c r="AA38" s="1">
        <v>0</v>
      </c>
    </row>
    <row r="39" spans="1:27" x14ac:dyDescent="0.25">
      <c r="U39" s="1">
        <v>1980</v>
      </c>
      <c r="V39" s="1" t="s">
        <v>105</v>
      </c>
      <c r="W39" s="1">
        <v>100</v>
      </c>
      <c r="X39" s="1">
        <v>9.523809</v>
      </c>
      <c r="Y39" s="1">
        <v>0</v>
      </c>
      <c r="Z39" s="1">
        <v>0</v>
      </c>
      <c r="AA39" s="1">
        <v>0</v>
      </c>
    </row>
    <row r="40" spans="1:27" x14ac:dyDescent="0.25">
      <c r="V40" s="1" t="s">
        <v>106</v>
      </c>
      <c r="W40" s="1">
        <v>100</v>
      </c>
      <c r="X40" s="1">
        <v>9.523809</v>
      </c>
      <c r="Y40" s="1">
        <v>4.7619049999999996</v>
      </c>
      <c r="Z40" s="1">
        <v>0</v>
      </c>
      <c r="AA40" s="1">
        <v>0</v>
      </c>
    </row>
    <row r="41" spans="1:27" x14ac:dyDescent="0.25">
      <c r="V41" s="1" t="s">
        <v>107</v>
      </c>
      <c r="W41" s="1">
        <v>100</v>
      </c>
      <c r="X41" s="1">
        <v>9.523809</v>
      </c>
      <c r="Y41" s="1">
        <v>0</v>
      </c>
      <c r="Z41" s="1">
        <v>0</v>
      </c>
      <c r="AA41" s="1">
        <v>0</v>
      </c>
    </row>
    <row r="42" spans="1:27" x14ac:dyDescent="0.25">
      <c r="V42" s="1" t="s">
        <v>108</v>
      </c>
      <c r="W42" s="1">
        <v>100</v>
      </c>
      <c r="X42" s="1">
        <v>9.523809</v>
      </c>
      <c r="Y42" s="1">
        <v>0</v>
      </c>
      <c r="Z42" s="1">
        <v>0</v>
      </c>
      <c r="AA42" s="1">
        <v>0</v>
      </c>
    </row>
    <row r="43" spans="1:27" x14ac:dyDescent="0.25">
      <c r="V43" s="1" t="s">
        <v>109</v>
      </c>
      <c r="W43" s="1">
        <v>100</v>
      </c>
      <c r="X43" s="1">
        <v>4.7619049999999996</v>
      </c>
      <c r="Y43" s="1">
        <v>0</v>
      </c>
      <c r="Z43" s="1">
        <v>0</v>
      </c>
      <c r="AA43" s="1">
        <v>0</v>
      </c>
    </row>
    <row r="44" spans="1:27" x14ac:dyDescent="0.25">
      <c r="V44" s="1" t="s">
        <v>110</v>
      </c>
      <c r="W44" s="1">
        <v>100</v>
      </c>
      <c r="X44" s="1">
        <v>14.28571</v>
      </c>
      <c r="Y44" s="1">
        <v>0</v>
      </c>
      <c r="Z44" s="1">
        <v>0</v>
      </c>
      <c r="AA44" s="1">
        <v>0</v>
      </c>
    </row>
    <row r="45" spans="1:27" x14ac:dyDescent="0.25">
      <c r="V45" s="1" t="s">
        <v>111</v>
      </c>
      <c r="W45" s="1">
        <v>100</v>
      </c>
      <c r="X45" s="1">
        <v>28.571429999999999</v>
      </c>
      <c r="Y45" s="1">
        <v>0</v>
      </c>
      <c r="Z45" s="1">
        <v>0</v>
      </c>
      <c r="AA45" s="1">
        <v>0</v>
      </c>
    </row>
    <row r="46" spans="1:27" x14ac:dyDescent="0.25">
      <c r="V46" s="1" t="s">
        <v>112</v>
      </c>
      <c r="W46" s="1">
        <v>100</v>
      </c>
      <c r="X46" s="1">
        <v>33.333329999999997</v>
      </c>
      <c r="Y46" s="1">
        <v>0</v>
      </c>
      <c r="Z46" s="1">
        <v>0</v>
      </c>
      <c r="AA46" s="1">
        <v>0</v>
      </c>
    </row>
    <row r="47" spans="1:27" x14ac:dyDescent="0.25">
      <c r="V47" s="1" t="s">
        <v>113</v>
      </c>
      <c r="W47" s="1">
        <v>100</v>
      </c>
      <c r="X47" s="1">
        <v>28.571429999999999</v>
      </c>
      <c r="Y47" s="1">
        <v>9.523809</v>
      </c>
      <c r="Z47" s="1">
        <v>0</v>
      </c>
      <c r="AA47" s="1">
        <v>0</v>
      </c>
    </row>
    <row r="48" spans="1:27" x14ac:dyDescent="0.25">
      <c r="V48" s="1" t="s">
        <v>114</v>
      </c>
      <c r="W48" s="1">
        <v>100</v>
      </c>
      <c r="X48" s="1">
        <v>47.619050000000001</v>
      </c>
      <c r="Y48" s="1">
        <v>14.28571</v>
      </c>
      <c r="Z48" s="1">
        <v>4.7619049999999996</v>
      </c>
      <c r="AA48" s="1">
        <v>0</v>
      </c>
    </row>
    <row r="49" spans="22:27" x14ac:dyDescent="0.25">
      <c r="V49" s="1" t="s">
        <v>115</v>
      </c>
      <c r="W49" s="1">
        <v>100</v>
      </c>
      <c r="X49" s="1">
        <v>47.619050000000001</v>
      </c>
      <c r="Y49" s="1">
        <v>14.28571</v>
      </c>
      <c r="Z49" s="1">
        <v>4.7619049999999996</v>
      </c>
      <c r="AA49" s="1">
        <v>4.7619049999999996</v>
      </c>
    </row>
    <row r="50" spans="22:27" x14ac:dyDescent="0.25">
      <c r="V50" s="1" t="s">
        <v>116</v>
      </c>
      <c r="W50" s="1">
        <v>100</v>
      </c>
      <c r="X50" s="1">
        <v>52.380949999999999</v>
      </c>
      <c r="Y50" s="1">
        <v>14.28571</v>
      </c>
      <c r="Z50" s="1">
        <v>4.7619049999999996</v>
      </c>
      <c r="AA50" s="1">
        <v>4.7619049999999996</v>
      </c>
    </row>
    <row r="51" spans="22:27" x14ac:dyDescent="0.25">
      <c r="V51" s="1" t="s">
        <v>117</v>
      </c>
      <c r="W51" s="1">
        <v>100</v>
      </c>
      <c r="X51" s="1">
        <v>42.857140000000001</v>
      </c>
      <c r="Y51" s="1">
        <v>14.28571</v>
      </c>
      <c r="Z51" s="1">
        <v>4.7619049999999996</v>
      </c>
      <c r="AA51" s="1">
        <v>4.7619049999999996</v>
      </c>
    </row>
    <row r="52" spans="22:27" x14ac:dyDescent="0.25">
      <c r="V52" s="1" t="s">
        <v>118</v>
      </c>
      <c r="W52" s="1">
        <v>100</v>
      </c>
      <c r="X52" s="1">
        <v>33.33334</v>
      </c>
      <c r="Y52" s="1">
        <v>9.523809</v>
      </c>
      <c r="Z52" s="1">
        <v>4.7619049999999996</v>
      </c>
      <c r="AA52" s="1">
        <v>0</v>
      </c>
    </row>
    <row r="53" spans="22:27" x14ac:dyDescent="0.25">
      <c r="V53" s="1" t="s">
        <v>119</v>
      </c>
      <c r="W53" s="1">
        <v>100</v>
      </c>
      <c r="X53" s="1">
        <v>33.333329999999997</v>
      </c>
      <c r="Y53" s="1">
        <v>4.7619049999999996</v>
      </c>
      <c r="Z53" s="1">
        <v>0</v>
      </c>
      <c r="AA53" s="1">
        <v>0</v>
      </c>
    </row>
    <row r="54" spans="22:27" x14ac:dyDescent="0.25">
      <c r="V54" s="1" t="s">
        <v>120</v>
      </c>
      <c r="W54" s="1">
        <v>100</v>
      </c>
      <c r="X54" s="1">
        <v>28.571429999999999</v>
      </c>
      <c r="Y54" s="1">
        <v>9.523809</v>
      </c>
      <c r="Z54" s="1">
        <v>0</v>
      </c>
      <c r="AA54" s="1">
        <v>0</v>
      </c>
    </row>
    <row r="55" spans="22:27" x14ac:dyDescent="0.25">
      <c r="V55" s="1" t="s">
        <v>121</v>
      </c>
      <c r="W55" s="1">
        <v>100</v>
      </c>
      <c r="X55" s="1">
        <v>33.333329999999997</v>
      </c>
      <c r="Y55" s="1">
        <v>14.28571</v>
      </c>
      <c r="Z55" s="1">
        <v>0</v>
      </c>
      <c r="AA55" s="1">
        <v>0</v>
      </c>
    </row>
    <row r="56" spans="22:27" x14ac:dyDescent="0.25">
      <c r="V56" s="1" t="s">
        <v>122</v>
      </c>
      <c r="W56" s="1">
        <v>100</v>
      </c>
      <c r="X56" s="1">
        <v>33.333329999999997</v>
      </c>
      <c r="Y56" s="1">
        <v>14.28571</v>
      </c>
      <c r="Z56" s="1">
        <v>4.7619049999999996</v>
      </c>
      <c r="AA56" s="1">
        <v>0</v>
      </c>
    </row>
    <row r="57" spans="22:27" x14ac:dyDescent="0.25">
      <c r="V57" s="1" t="s">
        <v>123</v>
      </c>
      <c r="W57" s="1">
        <v>100</v>
      </c>
      <c r="X57" s="1">
        <v>42.857140000000001</v>
      </c>
      <c r="Y57" s="1">
        <v>19.047619999999998</v>
      </c>
      <c r="Z57" s="1">
        <v>9.523809</v>
      </c>
      <c r="AA57" s="1">
        <v>9.523809</v>
      </c>
    </row>
    <row r="58" spans="22:27" x14ac:dyDescent="0.25">
      <c r="V58" s="1" t="s">
        <v>124</v>
      </c>
      <c r="W58" s="1">
        <v>100</v>
      </c>
      <c r="X58" s="1">
        <v>38.095239999999997</v>
      </c>
      <c r="Y58" s="1">
        <v>14.28571</v>
      </c>
      <c r="Z58" s="1">
        <v>4.7619049999999996</v>
      </c>
      <c r="AA58" s="1">
        <v>4.7619049999999996</v>
      </c>
    </row>
    <row r="59" spans="22:27" x14ac:dyDescent="0.25">
      <c r="V59" s="1" t="s">
        <v>125</v>
      </c>
      <c r="W59" s="1">
        <v>100</v>
      </c>
      <c r="X59" s="1">
        <v>38.095239999999997</v>
      </c>
      <c r="Y59" s="1">
        <v>23.809519999999999</v>
      </c>
      <c r="Z59" s="1">
        <v>9.523809</v>
      </c>
      <c r="AA59" s="1">
        <v>0</v>
      </c>
    </row>
    <row r="60" spans="22:27" x14ac:dyDescent="0.25">
      <c r="V60" s="1" t="s">
        <v>126</v>
      </c>
      <c r="W60" s="1">
        <v>100</v>
      </c>
      <c r="X60" s="1">
        <v>42.857140000000001</v>
      </c>
      <c r="Y60" s="1">
        <v>19.047619999999998</v>
      </c>
      <c r="Z60" s="1">
        <v>9.523809</v>
      </c>
      <c r="AA60" s="1">
        <v>4.7619049999999996</v>
      </c>
    </row>
    <row r="61" spans="22:27" x14ac:dyDescent="0.25">
      <c r="V61" s="1" t="s">
        <v>127</v>
      </c>
      <c r="W61" s="1">
        <v>100</v>
      </c>
      <c r="X61" s="1">
        <v>38.095239999999997</v>
      </c>
      <c r="Y61" s="1">
        <v>23.809519999999999</v>
      </c>
      <c r="Z61" s="1">
        <v>9.523809</v>
      </c>
      <c r="AA61" s="1">
        <v>4.7619049999999996</v>
      </c>
    </row>
    <row r="62" spans="22:27" x14ac:dyDescent="0.25">
      <c r="V62" s="1" t="s">
        <v>128</v>
      </c>
      <c r="W62" s="1">
        <v>100</v>
      </c>
      <c r="X62" s="1">
        <v>42.857140000000001</v>
      </c>
      <c r="Y62" s="1">
        <v>19.047619999999998</v>
      </c>
      <c r="Z62" s="1">
        <v>4.7619049999999996</v>
      </c>
      <c r="AA62" s="1">
        <v>4.7619049999999996</v>
      </c>
    </row>
    <row r="63" spans="22:27" x14ac:dyDescent="0.25">
      <c r="V63" s="1" t="s">
        <v>129</v>
      </c>
      <c r="W63" s="1">
        <v>100</v>
      </c>
      <c r="X63" s="1">
        <v>42.857140000000001</v>
      </c>
      <c r="Y63" s="1">
        <v>23.809519999999999</v>
      </c>
      <c r="Z63" s="1">
        <v>4.7619049999999996</v>
      </c>
      <c r="AA63" s="1">
        <v>4.7619049999999996</v>
      </c>
    </row>
    <row r="64" spans="22:27" x14ac:dyDescent="0.25">
      <c r="V64" s="1" t="s">
        <v>130</v>
      </c>
      <c r="W64" s="1">
        <v>100</v>
      </c>
      <c r="X64" s="1">
        <v>38.095239999999997</v>
      </c>
      <c r="Y64" s="1">
        <v>23.809519999999999</v>
      </c>
      <c r="Z64" s="1">
        <v>14.28571</v>
      </c>
      <c r="AA64" s="1">
        <v>0</v>
      </c>
    </row>
    <row r="65" spans="21:27" x14ac:dyDescent="0.25">
      <c r="V65" s="1" t="s">
        <v>131</v>
      </c>
      <c r="W65" s="1">
        <v>100</v>
      </c>
      <c r="X65" s="1">
        <v>38.095239999999997</v>
      </c>
      <c r="Y65" s="1">
        <v>28.571429999999999</v>
      </c>
      <c r="Z65" s="1">
        <v>14.28571</v>
      </c>
      <c r="AA65" s="1">
        <v>4.7619049999999996</v>
      </c>
    </row>
    <row r="66" spans="21:27" x14ac:dyDescent="0.25">
      <c r="V66" s="1" t="s">
        <v>132</v>
      </c>
      <c r="W66" s="1">
        <v>100</v>
      </c>
      <c r="X66" s="1">
        <v>38.095239999999997</v>
      </c>
      <c r="Y66" s="1">
        <v>19.047619999999998</v>
      </c>
      <c r="Z66" s="1">
        <v>14.28571</v>
      </c>
      <c r="AA66" s="1">
        <v>9.523809</v>
      </c>
    </row>
    <row r="67" spans="21:27" x14ac:dyDescent="0.25">
      <c r="V67" s="1" t="s">
        <v>133</v>
      </c>
      <c r="W67" s="1">
        <v>100</v>
      </c>
      <c r="X67" s="1">
        <v>42.857140000000001</v>
      </c>
      <c r="Y67" s="1">
        <v>19.047619999999998</v>
      </c>
      <c r="Z67" s="1">
        <v>14.28571</v>
      </c>
      <c r="AA67" s="1">
        <v>4.7619049999999996</v>
      </c>
    </row>
    <row r="68" spans="21:27" x14ac:dyDescent="0.25">
      <c r="V68" s="1" t="s">
        <v>134</v>
      </c>
      <c r="W68" s="1">
        <v>100</v>
      </c>
      <c r="X68" s="1">
        <v>42.857140000000001</v>
      </c>
      <c r="Y68" s="1">
        <v>23.809519999999999</v>
      </c>
      <c r="Z68" s="1">
        <v>4.7619049999999996</v>
      </c>
      <c r="AA68" s="1">
        <v>0</v>
      </c>
    </row>
    <row r="69" spans="21:27" x14ac:dyDescent="0.25">
      <c r="V69" s="1" t="s">
        <v>135</v>
      </c>
      <c r="W69" s="1">
        <v>100</v>
      </c>
      <c r="X69" s="1">
        <v>52.380949999999999</v>
      </c>
      <c r="Y69" s="1">
        <v>14.28571</v>
      </c>
      <c r="Z69" s="1">
        <v>4.7619049999999996</v>
      </c>
      <c r="AA69" s="1">
        <v>4.7619049999999996</v>
      </c>
    </row>
    <row r="70" spans="21:27" x14ac:dyDescent="0.25">
      <c r="V70" s="1" t="s">
        <v>136</v>
      </c>
      <c r="W70" s="1">
        <v>100</v>
      </c>
      <c r="X70" s="1">
        <v>52.380949999999999</v>
      </c>
      <c r="Y70" s="1">
        <v>14.28571</v>
      </c>
      <c r="Z70" s="1">
        <v>4.7619049999999996</v>
      </c>
      <c r="AA70" s="1">
        <v>0</v>
      </c>
    </row>
    <row r="71" spans="21:27" x14ac:dyDescent="0.25">
      <c r="V71" s="1" t="s">
        <v>137</v>
      </c>
      <c r="W71" s="1">
        <v>100</v>
      </c>
      <c r="X71" s="1">
        <v>47.619050000000001</v>
      </c>
      <c r="Y71" s="1">
        <v>14.28571</v>
      </c>
      <c r="Z71" s="1">
        <v>4.7619049999999996</v>
      </c>
      <c r="AA71" s="1">
        <v>0</v>
      </c>
    </row>
    <row r="72" spans="21:27" x14ac:dyDescent="0.25">
      <c r="V72" s="1" t="s">
        <v>138</v>
      </c>
      <c r="W72" s="1">
        <v>100</v>
      </c>
      <c r="X72" s="1">
        <v>42.857140000000001</v>
      </c>
      <c r="Y72" s="1">
        <v>14.28571</v>
      </c>
      <c r="Z72" s="1">
        <v>0</v>
      </c>
      <c r="AA72" s="1">
        <v>0</v>
      </c>
    </row>
    <row r="73" spans="21:27" x14ac:dyDescent="0.25">
      <c r="V73" s="1" t="s">
        <v>139</v>
      </c>
      <c r="W73" s="1">
        <v>100</v>
      </c>
      <c r="X73" s="1">
        <v>33.33334</v>
      </c>
      <c r="Y73" s="1">
        <v>9.523809</v>
      </c>
      <c r="Z73" s="1">
        <v>0</v>
      </c>
      <c r="AA73" s="1">
        <v>0</v>
      </c>
    </row>
    <row r="74" spans="21:27" x14ac:dyDescent="0.25">
      <c r="V74" s="1" t="s">
        <v>140</v>
      </c>
      <c r="W74" s="1">
        <v>100</v>
      </c>
      <c r="X74" s="1">
        <v>33.33334</v>
      </c>
      <c r="Y74" s="1">
        <v>9.523809</v>
      </c>
      <c r="Z74" s="1">
        <v>0</v>
      </c>
      <c r="AA74" s="1">
        <v>0</v>
      </c>
    </row>
    <row r="75" spans="21:27" x14ac:dyDescent="0.25">
      <c r="V75" s="1" t="s">
        <v>141</v>
      </c>
      <c r="W75" s="1">
        <v>100</v>
      </c>
      <c r="X75" s="1">
        <v>28.571429999999999</v>
      </c>
      <c r="Y75" s="1">
        <v>9.523809</v>
      </c>
      <c r="Z75" s="1">
        <v>0</v>
      </c>
      <c r="AA75" s="1">
        <v>0</v>
      </c>
    </row>
    <row r="76" spans="21:27" x14ac:dyDescent="0.25">
      <c r="V76" s="1" t="s">
        <v>142</v>
      </c>
      <c r="W76" s="1">
        <v>100</v>
      </c>
      <c r="X76" s="1">
        <v>28.571429999999999</v>
      </c>
      <c r="Y76" s="1">
        <v>9.523809</v>
      </c>
      <c r="Z76" s="1">
        <v>4.7619049999999996</v>
      </c>
      <c r="AA76" s="1">
        <v>0</v>
      </c>
    </row>
    <row r="77" spans="21:27" x14ac:dyDescent="0.25">
      <c r="V77" s="1" t="s">
        <v>143</v>
      </c>
      <c r="W77" s="1">
        <v>100</v>
      </c>
      <c r="X77" s="1">
        <v>28.571429999999999</v>
      </c>
      <c r="Y77" s="1">
        <v>4.7619049999999996</v>
      </c>
      <c r="Z77" s="1">
        <v>4.7619049999999996</v>
      </c>
      <c r="AA77" s="1">
        <v>0</v>
      </c>
    </row>
    <row r="78" spans="21:27" x14ac:dyDescent="0.25">
      <c r="V78" s="1" t="s">
        <v>144</v>
      </c>
      <c r="W78" s="1">
        <v>100</v>
      </c>
      <c r="X78" s="1">
        <v>28.571429999999999</v>
      </c>
      <c r="Y78" s="1">
        <v>4.7619049999999996</v>
      </c>
      <c r="Z78" s="1">
        <v>4.7619049999999996</v>
      </c>
      <c r="AA78" s="1">
        <v>0</v>
      </c>
    </row>
    <row r="79" spans="21:27" x14ac:dyDescent="0.25">
      <c r="U79" s="1">
        <v>1990</v>
      </c>
      <c r="V79" s="1" t="s">
        <v>145</v>
      </c>
      <c r="W79" s="1">
        <v>100</v>
      </c>
      <c r="X79" s="1">
        <v>23.809519999999999</v>
      </c>
      <c r="Y79" s="1">
        <v>4.7619049999999996</v>
      </c>
      <c r="Z79" s="1">
        <v>4.7619049999999996</v>
      </c>
      <c r="AA79" s="1">
        <v>4.7619049999999996</v>
      </c>
    </row>
    <row r="80" spans="21:27" x14ac:dyDescent="0.25">
      <c r="V80" s="1" t="s">
        <v>146</v>
      </c>
      <c r="W80" s="1">
        <v>100</v>
      </c>
      <c r="X80" s="1">
        <v>28.571429999999999</v>
      </c>
      <c r="Y80" s="1">
        <v>9.523809</v>
      </c>
      <c r="Z80" s="1">
        <v>4.7619049999999996</v>
      </c>
      <c r="AA80" s="1">
        <v>4.7619049999999996</v>
      </c>
    </row>
    <row r="81" spans="22:27" x14ac:dyDescent="0.25">
      <c r="V81" s="1" t="s">
        <v>147</v>
      </c>
      <c r="W81" s="1">
        <v>100</v>
      </c>
      <c r="X81" s="1">
        <v>28.571429999999999</v>
      </c>
      <c r="Y81" s="1">
        <v>14.28571</v>
      </c>
      <c r="Z81" s="1">
        <v>4.7619049999999996</v>
      </c>
      <c r="AA81" s="1">
        <v>4.7619049999999996</v>
      </c>
    </row>
    <row r="82" spans="22:27" x14ac:dyDescent="0.25">
      <c r="V82" s="1" t="s">
        <v>148</v>
      </c>
      <c r="W82" s="1">
        <v>100</v>
      </c>
      <c r="X82" s="1">
        <v>28.571429999999999</v>
      </c>
      <c r="Y82" s="1">
        <v>9.523809</v>
      </c>
      <c r="Z82" s="1">
        <v>4.7619049999999996</v>
      </c>
      <c r="AA82" s="1">
        <v>4.7619049999999996</v>
      </c>
    </row>
    <row r="83" spans="22:27" x14ac:dyDescent="0.25">
      <c r="V83" s="1" t="s">
        <v>149</v>
      </c>
      <c r="W83" s="1">
        <v>100</v>
      </c>
      <c r="X83" s="1">
        <v>23.809519999999999</v>
      </c>
      <c r="Y83" s="1">
        <v>4.7619049999999996</v>
      </c>
      <c r="Z83" s="1">
        <v>4.7619049999999996</v>
      </c>
      <c r="AA83" s="1">
        <v>0</v>
      </c>
    </row>
    <row r="84" spans="22:27" x14ac:dyDescent="0.25">
      <c r="V84" s="1" t="s">
        <v>150</v>
      </c>
      <c r="W84" s="1">
        <v>100</v>
      </c>
      <c r="X84" s="1">
        <v>23.809519999999999</v>
      </c>
      <c r="Y84" s="1">
        <v>4.7619049999999996</v>
      </c>
      <c r="Z84" s="1">
        <v>4.7619049999999996</v>
      </c>
      <c r="AA84" s="1">
        <v>0</v>
      </c>
    </row>
    <row r="85" spans="22:27" x14ac:dyDescent="0.25">
      <c r="V85" s="1" t="s">
        <v>151</v>
      </c>
      <c r="W85" s="1">
        <v>100</v>
      </c>
      <c r="X85" s="1">
        <v>23.809519999999999</v>
      </c>
      <c r="Y85" s="1">
        <v>4.7619049999999996</v>
      </c>
      <c r="Z85" s="1">
        <v>0</v>
      </c>
      <c r="AA85" s="1">
        <v>0</v>
      </c>
    </row>
    <row r="86" spans="22:27" x14ac:dyDescent="0.25">
      <c r="V86" s="1" t="s">
        <v>152</v>
      </c>
      <c r="W86" s="1">
        <v>100</v>
      </c>
      <c r="X86" s="1">
        <v>23.809519999999999</v>
      </c>
      <c r="Y86" s="1">
        <v>14.28571</v>
      </c>
      <c r="Z86" s="1">
        <v>9.523809</v>
      </c>
      <c r="AA86" s="1">
        <v>0</v>
      </c>
    </row>
    <row r="87" spans="22:27" x14ac:dyDescent="0.25">
      <c r="V87" s="1" t="s">
        <v>153</v>
      </c>
      <c r="W87" s="1">
        <v>100</v>
      </c>
      <c r="X87" s="1">
        <v>38.095239999999997</v>
      </c>
      <c r="Y87" s="1">
        <v>14.28571</v>
      </c>
      <c r="Z87" s="1">
        <v>4.7619049999999996</v>
      </c>
      <c r="AA87" s="1">
        <v>0</v>
      </c>
    </row>
    <row r="88" spans="22:27" x14ac:dyDescent="0.25">
      <c r="V88" s="1" t="s">
        <v>154</v>
      </c>
      <c r="W88" s="1">
        <v>100</v>
      </c>
      <c r="X88" s="1">
        <v>42.857140000000001</v>
      </c>
      <c r="Y88" s="1">
        <v>14.28571</v>
      </c>
      <c r="Z88" s="1">
        <v>0</v>
      </c>
      <c r="AA88" s="1">
        <v>0</v>
      </c>
    </row>
    <row r="89" spans="22:27" x14ac:dyDescent="0.25">
      <c r="V89" s="1" t="s">
        <v>155</v>
      </c>
      <c r="W89" s="1">
        <v>100</v>
      </c>
      <c r="X89" s="1">
        <v>38.095239999999997</v>
      </c>
      <c r="Y89" s="1">
        <v>9.523809</v>
      </c>
      <c r="Z89" s="1">
        <v>0</v>
      </c>
      <c r="AA89" s="1">
        <v>0</v>
      </c>
    </row>
    <row r="90" spans="22:27" x14ac:dyDescent="0.25">
      <c r="V90" s="1" t="s">
        <v>156</v>
      </c>
      <c r="W90" s="1">
        <v>100</v>
      </c>
      <c r="X90" s="1">
        <v>42.857140000000001</v>
      </c>
      <c r="Y90" s="1">
        <v>14.28571</v>
      </c>
      <c r="Z90" s="1">
        <v>0</v>
      </c>
      <c r="AA90" s="1">
        <v>0</v>
      </c>
    </row>
    <row r="91" spans="22:27" x14ac:dyDescent="0.25">
      <c r="V91" s="1" t="s">
        <v>157</v>
      </c>
      <c r="W91" s="1">
        <v>100</v>
      </c>
      <c r="X91" s="1">
        <v>42.857140000000001</v>
      </c>
      <c r="Y91" s="1">
        <v>14.28571</v>
      </c>
      <c r="Z91" s="1">
        <v>0</v>
      </c>
      <c r="AA91" s="1">
        <v>0</v>
      </c>
    </row>
    <row r="92" spans="22:27" x14ac:dyDescent="0.25">
      <c r="V92" s="1" t="s">
        <v>158</v>
      </c>
      <c r="W92" s="1">
        <v>100</v>
      </c>
      <c r="X92" s="1">
        <v>42.857140000000001</v>
      </c>
      <c r="Y92" s="1">
        <v>14.28571</v>
      </c>
      <c r="Z92" s="1">
        <v>4.7619049999999996</v>
      </c>
      <c r="AA92" s="1">
        <v>0</v>
      </c>
    </row>
    <row r="93" spans="22:27" x14ac:dyDescent="0.25">
      <c r="V93" s="1" t="s">
        <v>159</v>
      </c>
      <c r="W93" s="1">
        <v>100</v>
      </c>
      <c r="X93" s="1">
        <v>42.857140000000001</v>
      </c>
      <c r="Y93" s="1">
        <v>14.28571</v>
      </c>
      <c r="Z93" s="1">
        <v>4.7619049999999996</v>
      </c>
      <c r="AA93" s="1">
        <v>0</v>
      </c>
    </row>
    <row r="94" spans="22:27" x14ac:dyDescent="0.25">
      <c r="V94" s="1" t="s">
        <v>160</v>
      </c>
      <c r="W94" s="1">
        <v>100</v>
      </c>
      <c r="X94" s="1">
        <v>38.095239999999997</v>
      </c>
      <c r="Y94" s="1">
        <v>14.28571</v>
      </c>
      <c r="Z94" s="1">
        <v>4.7619049999999996</v>
      </c>
      <c r="AA94" s="1">
        <v>0</v>
      </c>
    </row>
    <row r="95" spans="22:27" x14ac:dyDescent="0.25">
      <c r="V95" s="1" t="s">
        <v>161</v>
      </c>
      <c r="W95" s="1">
        <v>100</v>
      </c>
      <c r="X95" s="1">
        <v>42.857140000000001</v>
      </c>
      <c r="Y95" s="1">
        <v>9.523809</v>
      </c>
      <c r="Z95" s="1">
        <v>0</v>
      </c>
      <c r="AA95" s="1">
        <v>0</v>
      </c>
    </row>
    <row r="96" spans="22:27" x14ac:dyDescent="0.25">
      <c r="V96" s="1" t="s">
        <v>162</v>
      </c>
      <c r="W96" s="1">
        <v>100</v>
      </c>
      <c r="X96" s="1">
        <v>38.095239999999997</v>
      </c>
      <c r="Y96" s="1">
        <v>0</v>
      </c>
      <c r="Z96" s="1">
        <v>0</v>
      </c>
      <c r="AA96" s="1">
        <v>0</v>
      </c>
    </row>
    <row r="97" spans="22:27" x14ac:dyDescent="0.25">
      <c r="V97" s="1" t="s">
        <v>163</v>
      </c>
      <c r="W97" s="1">
        <v>100</v>
      </c>
      <c r="X97" s="1">
        <v>42.857140000000001</v>
      </c>
      <c r="Y97" s="1">
        <v>4.7619049999999996</v>
      </c>
      <c r="Z97" s="1">
        <v>0</v>
      </c>
      <c r="AA97" s="1">
        <v>0</v>
      </c>
    </row>
    <row r="98" spans="22:27" x14ac:dyDescent="0.25">
      <c r="V98" s="1" t="s">
        <v>164</v>
      </c>
      <c r="W98" s="1">
        <v>100</v>
      </c>
      <c r="X98" s="1">
        <v>52.380949999999999</v>
      </c>
      <c r="Y98" s="1">
        <v>4.7619049999999996</v>
      </c>
      <c r="Z98" s="1">
        <v>0</v>
      </c>
      <c r="AA98" s="1">
        <v>0</v>
      </c>
    </row>
    <row r="99" spans="22:27" x14ac:dyDescent="0.25">
      <c r="V99" s="1" t="s">
        <v>165</v>
      </c>
      <c r="W99" s="1">
        <v>100</v>
      </c>
      <c r="X99" s="1">
        <v>47.619050000000001</v>
      </c>
      <c r="Y99" s="1">
        <v>4.7619049999999996</v>
      </c>
      <c r="Z99" s="1">
        <v>0</v>
      </c>
      <c r="AA99" s="1">
        <v>0</v>
      </c>
    </row>
    <row r="100" spans="22:27" x14ac:dyDescent="0.25">
      <c r="V100" s="1" t="s">
        <v>166</v>
      </c>
      <c r="W100" s="1">
        <v>100</v>
      </c>
      <c r="X100" s="1">
        <v>33.333329999999997</v>
      </c>
      <c r="Y100" s="1">
        <v>0</v>
      </c>
      <c r="Z100" s="1">
        <v>0</v>
      </c>
      <c r="AA100" s="1">
        <v>0</v>
      </c>
    </row>
    <row r="101" spans="22:27" x14ac:dyDescent="0.25">
      <c r="V101" s="1" t="s">
        <v>167</v>
      </c>
      <c r="W101" s="1">
        <v>100</v>
      </c>
      <c r="X101" s="1">
        <v>42.857140000000001</v>
      </c>
      <c r="Y101" s="1">
        <v>0</v>
      </c>
      <c r="Z101" s="1">
        <v>0</v>
      </c>
      <c r="AA101" s="1">
        <v>0</v>
      </c>
    </row>
    <row r="102" spans="22:27" x14ac:dyDescent="0.25">
      <c r="V102" s="1" t="s">
        <v>168</v>
      </c>
      <c r="W102" s="1">
        <v>100</v>
      </c>
      <c r="X102" s="1">
        <v>42.857140000000001</v>
      </c>
      <c r="Y102" s="1">
        <v>0</v>
      </c>
      <c r="Z102" s="1">
        <v>0</v>
      </c>
      <c r="AA102" s="1">
        <v>0</v>
      </c>
    </row>
    <row r="103" spans="22:27" x14ac:dyDescent="0.25">
      <c r="V103" s="1" t="s">
        <v>169</v>
      </c>
      <c r="W103" s="1">
        <v>100</v>
      </c>
      <c r="X103" s="1">
        <v>42.857140000000001</v>
      </c>
      <c r="Y103" s="1">
        <v>4.7619049999999996</v>
      </c>
      <c r="Z103" s="1">
        <v>0</v>
      </c>
      <c r="AA103" s="1">
        <v>0</v>
      </c>
    </row>
    <row r="104" spans="22:27" x14ac:dyDescent="0.25">
      <c r="V104" s="1" t="s">
        <v>170</v>
      </c>
      <c r="W104" s="1">
        <v>100</v>
      </c>
      <c r="X104" s="1">
        <v>47.619050000000001</v>
      </c>
      <c r="Y104" s="1">
        <v>9.523809</v>
      </c>
      <c r="Z104" s="1">
        <v>4.7619049999999996</v>
      </c>
      <c r="AA104" s="1">
        <v>0</v>
      </c>
    </row>
    <row r="105" spans="22:27" x14ac:dyDescent="0.25">
      <c r="V105" s="1" t="s">
        <v>171</v>
      </c>
      <c r="W105" s="1">
        <v>100</v>
      </c>
      <c r="X105" s="1">
        <v>57.142859999999999</v>
      </c>
      <c r="Y105" s="1">
        <v>9.523809</v>
      </c>
      <c r="Z105" s="1">
        <v>0</v>
      </c>
      <c r="AA105" s="1">
        <v>0</v>
      </c>
    </row>
    <row r="106" spans="22:27" x14ac:dyDescent="0.25">
      <c r="V106" s="1" t="s">
        <v>172</v>
      </c>
      <c r="W106" s="1">
        <v>100</v>
      </c>
      <c r="X106" s="1">
        <v>61.904760000000003</v>
      </c>
      <c r="Y106" s="1">
        <v>14.28571</v>
      </c>
      <c r="Z106" s="1">
        <v>0</v>
      </c>
      <c r="AA106" s="1">
        <v>0</v>
      </c>
    </row>
    <row r="107" spans="22:27" x14ac:dyDescent="0.25">
      <c r="V107" s="1" t="s">
        <v>173</v>
      </c>
      <c r="W107" s="1">
        <v>100</v>
      </c>
      <c r="X107" s="1">
        <v>57.142859999999999</v>
      </c>
      <c r="Y107" s="1">
        <v>23.809519999999999</v>
      </c>
      <c r="Z107" s="1">
        <v>0</v>
      </c>
      <c r="AA107" s="1">
        <v>0</v>
      </c>
    </row>
    <row r="108" spans="22:27" x14ac:dyDescent="0.25">
      <c r="V108" s="1" t="s">
        <v>174</v>
      </c>
      <c r="W108" s="1">
        <v>100</v>
      </c>
      <c r="X108" s="1">
        <v>71.428569999999993</v>
      </c>
      <c r="Y108" s="1">
        <v>28.571429999999999</v>
      </c>
      <c r="Z108" s="1">
        <v>0</v>
      </c>
      <c r="AA108" s="1">
        <v>0</v>
      </c>
    </row>
    <row r="109" spans="22:27" x14ac:dyDescent="0.25">
      <c r="V109" s="1" t="s">
        <v>175</v>
      </c>
      <c r="W109" s="1">
        <v>100</v>
      </c>
      <c r="X109" s="1">
        <v>76.190479999999994</v>
      </c>
      <c r="Y109" s="1">
        <v>28.571429999999999</v>
      </c>
      <c r="Z109" s="1">
        <v>0</v>
      </c>
      <c r="AA109" s="1">
        <v>0</v>
      </c>
    </row>
    <row r="110" spans="22:27" x14ac:dyDescent="0.25">
      <c r="V110" s="1" t="s">
        <v>176</v>
      </c>
      <c r="W110" s="1">
        <v>100</v>
      </c>
      <c r="X110" s="1">
        <v>76.190479999999994</v>
      </c>
      <c r="Y110" s="1">
        <v>23.809519999999999</v>
      </c>
      <c r="Z110" s="1">
        <v>4.7619049999999996</v>
      </c>
      <c r="AA110" s="1">
        <v>0</v>
      </c>
    </row>
    <row r="111" spans="22:27" x14ac:dyDescent="0.25">
      <c r="V111" s="1" t="s">
        <v>177</v>
      </c>
      <c r="W111" s="1">
        <v>100</v>
      </c>
      <c r="X111" s="1">
        <v>71.428569999999993</v>
      </c>
      <c r="Y111" s="1">
        <v>19.047619999999998</v>
      </c>
      <c r="Z111" s="1">
        <v>4.7619049999999996</v>
      </c>
      <c r="AA111" s="1">
        <v>0</v>
      </c>
    </row>
    <row r="112" spans="22:27" x14ac:dyDescent="0.25">
      <c r="V112" s="1" t="s">
        <v>178</v>
      </c>
      <c r="W112" s="1">
        <v>100</v>
      </c>
      <c r="X112" s="1">
        <v>57.142859999999999</v>
      </c>
      <c r="Y112" s="1">
        <v>14.28571</v>
      </c>
      <c r="Z112" s="1">
        <v>0</v>
      </c>
      <c r="AA112" s="1">
        <v>0</v>
      </c>
    </row>
    <row r="113" spans="21:27" x14ac:dyDescent="0.25">
      <c r="V113" s="1" t="s">
        <v>179</v>
      </c>
      <c r="W113" s="1">
        <v>100</v>
      </c>
      <c r="X113" s="1">
        <v>57.142859999999999</v>
      </c>
      <c r="Y113" s="1">
        <v>19.047619999999998</v>
      </c>
      <c r="Z113" s="1">
        <v>0</v>
      </c>
      <c r="AA113" s="1">
        <v>0</v>
      </c>
    </row>
    <row r="114" spans="21:27" x14ac:dyDescent="0.25">
      <c r="V114" s="1" t="s">
        <v>180</v>
      </c>
      <c r="W114" s="1">
        <v>100</v>
      </c>
      <c r="X114" s="1">
        <v>52.380949999999999</v>
      </c>
      <c r="Y114" s="1">
        <v>28.571429999999999</v>
      </c>
      <c r="Z114" s="1">
        <v>0</v>
      </c>
      <c r="AA114" s="1">
        <v>0</v>
      </c>
    </row>
    <row r="115" spans="21:27" x14ac:dyDescent="0.25">
      <c r="V115" s="1" t="s">
        <v>181</v>
      </c>
      <c r="W115" s="1">
        <v>100</v>
      </c>
      <c r="X115" s="1">
        <v>61.904760000000003</v>
      </c>
      <c r="Y115" s="1">
        <v>33.333329999999997</v>
      </c>
      <c r="Z115" s="1">
        <v>4.7619049999999996</v>
      </c>
      <c r="AA115" s="1">
        <v>0</v>
      </c>
    </row>
    <row r="116" spans="21:27" x14ac:dyDescent="0.25">
      <c r="V116" s="1" t="s">
        <v>182</v>
      </c>
      <c r="W116" s="1">
        <v>100</v>
      </c>
      <c r="X116" s="1">
        <v>66.666659999999993</v>
      </c>
      <c r="Y116" s="1">
        <v>38.095239999999997</v>
      </c>
      <c r="Z116" s="1">
        <v>19.047619999999998</v>
      </c>
      <c r="AA116" s="1">
        <v>14.28571</v>
      </c>
    </row>
    <row r="117" spans="21:27" x14ac:dyDescent="0.25">
      <c r="V117" s="1" t="s">
        <v>183</v>
      </c>
      <c r="W117" s="1">
        <v>99.999989999999997</v>
      </c>
      <c r="X117" s="1">
        <v>85.714280000000002</v>
      </c>
      <c r="Y117" s="1">
        <v>52.380949999999999</v>
      </c>
      <c r="Z117" s="1">
        <v>19.047619999999998</v>
      </c>
      <c r="AA117" s="1">
        <v>4.7619049999999996</v>
      </c>
    </row>
    <row r="118" spans="21:27" x14ac:dyDescent="0.25">
      <c r="V118" s="1" t="s">
        <v>184</v>
      </c>
      <c r="W118" s="1">
        <v>100</v>
      </c>
      <c r="X118" s="1">
        <v>80.952380000000005</v>
      </c>
      <c r="Y118" s="1">
        <v>61.904760000000003</v>
      </c>
      <c r="Z118" s="1">
        <v>28.571429999999999</v>
      </c>
      <c r="AA118" s="1">
        <v>0</v>
      </c>
    </row>
    <row r="119" spans="21:27" x14ac:dyDescent="0.25">
      <c r="U119" s="1">
        <v>2000</v>
      </c>
      <c r="V119" s="1" t="s">
        <v>185</v>
      </c>
      <c r="W119" s="1">
        <v>100</v>
      </c>
      <c r="X119" s="1">
        <v>80.952380000000005</v>
      </c>
      <c r="Y119" s="1">
        <v>61.904760000000003</v>
      </c>
      <c r="Z119" s="1">
        <v>23.809519999999999</v>
      </c>
      <c r="AA119" s="1">
        <v>9.523809</v>
      </c>
    </row>
    <row r="120" spans="21:27" x14ac:dyDescent="0.25">
      <c r="V120" s="1" t="s">
        <v>186</v>
      </c>
      <c r="W120" s="1">
        <v>100</v>
      </c>
      <c r="X120" s="1">
        <v>80.952380000000005</v>
      </c>
      <c r="Y120" s="1">
        <v>57.142859999999999</v>
      </c>
      <c r="Z120" s="1">
        <v>9.523809</v>
      </c>
      <c r="AA120" s="1">
        <v>0</v>
      </c>
    </row>
    <row r="121" spans="21:27" x14ac:dyDescent="0.25">
      <c r="V121" s="1" t="s">
        <v>187</v>
      </c>
      <c r="W121" s="1">
        <v>100</v>
      </c>
      <c r="X121" s="1">
        <v>80.952380000000005</v>
      </c>
      <c r="Y121" s="1">
        <v>42.857140000000001</v>
      </c>
      <c r="Z121" s="1">
        <v>0</v>
      </c>
      <c r="AA121" s="1">
        <v>0</v>
      </c>
    </row>
    <row r="122" spans="21:27" x14ac:dyDescent="0.25">
      <c r="V122" s="1" t="s">
        <v>188</v>
      </c>
      <c r="W122" s="1">
        <v>100</v>
      </c>
      <c r="X122" s="1">
        <v>80.952380000000005</v>
      </c>
      <c r="Y122" s="1">
        <v>47.619050000000001</v>
      </c>
      <c r="Z122" s="1">
        <v>4.7619049999999996</v>
      </c>
      <c r="AA122" s="1">
        <v>0</v>
      </c>
    </row>
    <row r="123" spans="21:27" x14ac:dyDescent="0.25">
      <c r="V123" s="1" t="s">
        <v>189</v>
      </c>
      <c r="W123" s="1">
        <v>100</v>
      </c>
      <c r="X123" s="1">
        <v>80.952380000000005</v>
      </c>
      <c r="Y123" s="1">
        <v>33.33334</v>
      </c>
      <c r="Z123" s="1">
        <v>9.523809</v>
      </c>
      <c r="AA123" s="1">
        <v>0</v>
      </c>
    </row>
    <row r="124" spans="21:27" x14ac:dyDescent="0.25">
      <c r="V124" s="1" t="s">
        <v>190</v>
      </c>
      <c r="W124" s="1">
        <v>100</v>
      </c>
      <c r="X124" s="1">
        <v>80.952380000000005</v>
      </c>
      <c r="Y124" s="1">
        <v>38.095239999999997</v>
      </c>
      <c r="Z124" s="1">
        <v>9.523809</v>
      </c>
      <c r="AA124" s="1">
        <v>0</v>
      </c>
    </row>
    <row r="125" spans="21:27" x14ac:dyDescent="0.25">
      <c r="V125" s="1" t="s">
        <v>191</v>
      </c>
      <c r="W125" s="1">
        <v>100</v>
      </c>
      <c r="X125" s="1">
        <v>80.952380000000005</v>
      </c>
      <c r="Y125" s="1">
        <v>42.857140000000001</v>
      </c>
      <c r="Z125" s="1">
        <v>9.523809</v>
      </c>
      <c r="AA125" s="1">
        <v>0</v>
      </c>
    </row>
    <row r="126" spans="21:27" x14ac:dyDescent="0.25">
      <c r="V126" s="1" t="s">
        <v>192</v>
      </c>
      <c r="W126" s="1">
        <v>100</v>
      </c>
      <c r="X126" s="1">
        <v>80.952380000000005</v>
      </c>
      <c r="Y126" s="1">
        <v>42.857140000000001</v>
      </c>
      <c r="Z126" s="1">
        <v>9.523809</v>
      </c>
      <c r="AA126" s="1">
        <v>0</v>
      </c>
    </row>
    <row r="127" spans="21:27" x14ac:dyDescent="0.25">
      <c r="V127" s="1" t="s">
        <v>193</v>
      </c>
      <c r="W127" s="1">
        <v>100</v>
      </c>
      <c r="X127" s="1">
        <v>80.952380000000005</v>
      </c>
      <c r="Y127" s="1">
        <v>42.857140000000001</v>
      </c>
      <c r="Z127" s="1">
        <v>14.28571</v>
      </c>
      <c r="AA127" s="1">
        <v>0</v>
      </c>
    </row>
    <row r="128" spans="21:27" x14ac:dyDescent="0.25">
      <c r="V128" s="1" t="s">
        <v>194</v>
      </c>
      <c r="W128" s="1">
        <v>100</v>
      </c>
      <c r="X128" s="1">
        <v>80.952380000000005</v>
      </c>
      <c r="Y128" s="1">
        <v>42.857140000000001</v>
      </c>
      <c r="Z128" s="1">
        <v>9.523809</v>
      </c>
      <c r="AA128" s="1">
        <v>0</v>
      </c>
    </row>
    <row r="129" spans="22:27" x14ac:dyDescent="0.25">
      <c r="V129" s="1" t="s">
        <v>195</v>
      </c>
      <c r="W129" s="1">
        <v>100</v>
      </c>
      <c r="X129" s="1">
        <v>71.428569999999993</v>
      </c>
      <c r="Y129" s="1">
        <v>38.095239999999997</v>
      </c>
      <c r="Z129" s="1">
        <v>19.047619999999998</v>
      </c>
      <c r="AA129" s="1">
        <v>0</v>
      </c>
    </row>
    <row r="130" spans="22:27" x14ac:dyDescent="0.25">
      <c r="V130" s="1" t="s">
        <v>196</v>
      </c>
      <c r="W130" s="1">
        <v>100</v>
      </c>
      <c r="X130" s="1">
        <v>80.952380000000005</v>
      </c>
      <c r="Y130" s="1">
        <v>42.857140000000001</v>
      </c>
      <c r="Z130" s="1">
        <v>9.523809</v>
      </c>
      <c r="AA130" s="1">
        <v>0</v>
      </c>
    </row>
    <row r="131" spans="22:27" x14ac:dyDescent="0.25">
      <c r="V131" s="1" t="s">
        <v>197</v>
      </c>
      <c r="W131" s="1">
        <v>100</v>
      </c>
      <c r="X131" s="1">
        <v>85.714290000000005</v>
      </c>
      <c r="Y131" s="1">
        <v>47.619050000000001</v>
      </c>
      <c r="Z131" s="1">
        <v>4.7619049999999996</v>
      </c>
      <c r="AA131" s="1">
        <v>0</v>
      </c>
    </row>
    <row r="132" spans="22:27" x14ac:dyDescent="0.25">
      <c r="V132" s="1" t="s">
        <v>198</v>
      </c>
      <c r="W132" s="1">
        <v>99.999989999999997</v>
      </c>
      <c r="X132" s="1">
        <v>85.714280000000002</v>
      </c>
      <c r="Y132" s="1">
        <v>47.619050000000001</v>
      </c>
      <c r="Z132" s="1">
        <v>14.28571</v>
      </c>
      <c r="AA132" s="1">
        <v>0</v>
      </c>
    </row>
    <row r="133" spans="22:27" x14ac:dyDescent="0.25">
      <c r="V133" s="1" t="s">
        <v>199</v>
      </c>
      <c r="W133" s="1">
        <v>100</v>
      </c>
      <c r="X133" s="1">
        <v>85.714290000000005</v>
      </c>
      <c r="Y133" s="1">
        <v>57.142859999999999</v>
      </c>
      <c r="Z133" s="1">
        <v>9.523809</v>
      </c>
      <c r="AA133" s="1">
        <v>0</v>
      </c>
    </row>
    <row r="134" spans="22:27" x14ac:dyDescent="0.25">
      <c r="V134" s="1" t="s">
        <v>200</v>
      </c>
      <c r="W134" s="1">
        <v>99.999989999999997</v>
      </c>
      <c r="X134" s="1">
        <v>85.714280000000002</v>
      </c>
      <c r="Y134" s="1">
        <v>52.380949999999999</v>
      </c>
      <c r="Z134" s="1">
        <v>19.047619999999998</v>
      </c>
      <c r="AA134" s="1">
        <v>0</v>
      </c>
    </row>
    <row r="135" spans="22:27" x14ac:dyDescent="0.25">
      <c r="V135" s="1" t="s">
        <v>201</v>
      </c>
      <c r="W135" s="1">
        <v>100</v>
      </c>
      <c r="X135" s="1">
        <v>90.476190000000003</v>
      </c>
      <c r="Y135" s="1">
        <v>66.666659999999993</v>
      </c>
      <c r="Z135" s="1">
        <v>14.28571</v>
      </c>
      <c r="AA135" s="1">
        <v>0</v>
      </c>
    </row>
    <row r="136" spans="22:27" x14ac:dyDescent="0.25">
      <c r="V136" s="1" t="s">
        <v>202</v>
      </c>
      <c r="W136" s="1">
        <v>100</v>
      </c>
      <c r="X136" s="1">
        <v>85.714290000000005</v>
      </c>
      <c r="Y136" s="1">
        <v>61.904760000000003</v>
      </c>
      <c r="Z136" s="1">
        <v>14.28571</v>
      </c>
      <c r="AA136" s="1">
        <v>0</v>
      </c>
    </row>
    <row r="137" spans="22:27" x14ac:dyDescent="0.25">
      <c r="V137" s="1" t="s">
        <v>203</v>
      </c>
      <c r="W137" s="1">
        <v>99.999989999999997</v>
      </c>
      <c r="X137" s="1">
        <v>85.714280000000002</v>
      </c>
      <c r="Y137" s="1">
        <v>47.619050000000001</v>
      </c>
      <c r="Z137" s="1">
        <v>14.28571</v>
      </c>
      <c r="AA137" s="1">
        <v>0</v>
      </c>
    </row>
    <row r="138" spans="22:27" x14ac:dyDescent="0.25">
      <c r="V138" s="1" t="s">
        <v>204</v>
      </c>
      <c r="W138" s="1">
        <v>99.999989999999997</v>
      </c>
      <c r="X138" s="1">
        <v>85.714280000000002</v>
      </c>
      <c r="Y138" s="1">
        <v>42.857140000000001</v>
      </c>
      <c r="Z138" s="1">
        <v>9.523809</v>
      </c>
      <c r="AA138" s="1">
        <v>0</v>
      </c>
    </row>
    <row r="139" spans="22:27" x14ac:dyDescent="0.25">
      <c r="V139" s="1" t="s">
        <v>205</v>
      </c>
      <c r="W139" s="1">
        <v>100</v>
      </c>
      <c r="X139" s="1">
        <v>90.476190000000003</v>
      </c>
      <c r="Y139" s="1">
        <v>42.857140000000001</v>
      </c>
      <c r="Z139" s="1">
        <v>9.523809</v>
      </c>
      <c r="AA139" s="1">
        <v>0</v>
      </c>
    </row>
    <row r="140" spans="22:27" x14ac:dyDescent="0.25">
      <c r="V140" s="1" t="s">
        <v>206</v>
      </c>
      <c r="W140" s="1">
        <v>100</v>
      </c>
      <c r="X140" s="1">
        <v>90.476190000000003</v>
      </c>
      <c r="Y140" s="1">
        <v>52.380949999999999</v>
      </c>
      <c r="Z140" s="1">
        <v>9.523809</v>
      </c>
      <c r="AA140" s="1">
        <v>0</v>
      </c>
    </row>
    <row r="141" spans="22:27" x14ac:dyDescent="0.25">
      <c r="V141" s="1" t="s">
        <v>207</v>
      </c>
      <c r="W141" s="1">
        <v>100</v>
      </c>
      <c r="X141" s="1">
        <v>90.476200000000006</v>
      </c>
      <c r="Y141" s="1">
        <v>52.380949999999999</v>
      </c>
      <c r="Z141" s="1">
        <v>4.7619049999999996</v>
      </c>
      <c r="AA141" s="1">
        <v>0</v>
      </c>
    </row>
    <row r="142" spans="22:27" x14ac:dyDescent="0.25">
      <c r="V142" s="1" t="s">
        <v>208</v>
      </c>
      <c r="W142" s="1">
        <v>100</v>
      </c>
      <c r="X142" s="1">
        <v>80.952380000000005</v>
      </c>
      <c r="Y142" s="1">
        <v>52.380949999999999</v>
      </c>
      <c r="Z142" s="1">
        <v>0</v>
      </c>
      <c r="AA142" s="1">
        <v>0</v>
      </c>
    </row>
    <row r="143" spans="22:27" x14ac:dyDescent="0.25">
      <c r="V143" s="1" t="s">
        <v>209</v>
      </c>
      <c r="W143" s="1">
        <v>100</v>
      </c>
      <c r="X143" s="1">
        <v>80.952380000000005</v>
      </c>
      <c r="Y143" s="1">
        <v>52.380949999999999</v>
      </c>
      <c r="Z143" s="1">
        <v>0</v>
      </c>
      <c r="AA143" s="1">
        <v>0</v>
      </c>
    </row>
    <row r="144" spans="22:27" x14ac:dyDescent="0.25">
      <c r="V144" s="1" t="s">
        <v>210</v>
      </c>
      <c r="W144" s="1">
        <v>100</v>
      </c>
      <c r="X144" s="1">
        <v>90.476200000000006</v>
      </c>
      <c r="Y144" s="1">
        <v>42.857140000000001</v>
      </c>
      <c r="Z144" s="1">
        <v>0</v>
      </c>
      <c r="AA144" s="1">
        <v>0</v>
      </c>
    </row>
    <row r="145" spans="21:27" x14ac:dyDescent="0.25">
      <c r="V145" s="1" t="s">
        <v>211</v>
      </c>
      <c r="W145" s="1">
        <v>99.999989999999997</v>
      </c>
      <c r="X145" s="1">
        <v>85.714280000000002</v>
      </c>
      <c r="Y145" s="1">
        <v>52.380949999999999</v>
      </c>
      <c r="Z145" s="1">
        <v>0</v>
      </c>
      <c r="AA145" s="1">
        <v>0</v>
      </c>
    </row>
    <row r="146" spans="21:27" x14ac:dyDescent="0.25">
      <c r="V146" s="1" t="s">
        <v>212</v>
      </c>
      <c r="W146" s="1">
        <v>100</v>
      </c>
      <c r="X146" s="1">
        <v>85.714290000000005</v>
      </c>
      <c r="Y146" s="1">
        <v>57.142859999999999</v>
      </c>
      <c r="Z146" s="1">
        <v>4.7619049999999996</v>
      </c>
      <c r="AA146" s="1">
        <v>0</v>
      </c>
    </row>
    <row r="147" spans="21:27" x14ac:dyDescent="0.25">
      <c r="V147" s="1" t="s">
        <v>213</v>
      </c>
      <c r="W147" s="1">
        <v>100</v>
      </c>
      <c r="X147" s="1">
        <v>90.476190000000003</v>
      </c>
      <c r="Y147" s="1">
        <v>33.333329999999997</v>
      </c>
      <c r="Z147" s="1">
        <v>0</v>
      </c>
      <c r="AA147" s="1">
        <v>0</v>
      </c>
    </row>
    <row r="148" spans="21:27" x14ac:dyDescent="0.25">
      <c r="V148" s="1" t="s">
        <v>214</v>
      </c>
      <c r="W148" s="1">
        <v>100</v>
      </c>
      <c r="X148" s="1">
        <v>95.238100000000003</v>
      </c>
      <c r="Y148" s="1">
        <v>38.095239999999997</v>
      </c>
      <c r="Z148" s="1">
        <v>9.523809</v>
      </c>
      <c r="AA148" s="1">
        <v>0</v>
      </c>
    </row>
    <row r="149" spans="21:27" x14ac:dyDescent="0.25">
      <c r="V149" s="1" t="s">
        <v>215</v>
      </c>
      <c r="W149" s="1">
        <v>100</v>
      </c>
      <c r="X149" s="1">
        <v>100</v>
      </c>
      <c r="Y149" s="1">
        <v>42.857140000000001</v>
      </c>
      <c r="Z149" s="1">
        <v>9.523809</v>
      </c>
      <c r="AA149" s="1">
        <v>0</v>
      </c>
    </row>
    <row r="150" spans="21:27" x14ac:dyDescent="0.25">
      <c r="V150" s="1" t="s">
        <v>216</v>
      </c>
      <c r="W150" s="1">
        <v>100</v>
      </c>
      <c r="X150" s="1">
        <v>90.476200000000006</v>
      </c>
      <c r="Y150" s="1">
        <v>28.571429999999999</v>
      </c>
      <c r="Z150" s="1">
        <v>4.7619049999999996</v>
      </c>
      <c r="AA150" s="1">
        <v>0</v>
      </c>
    </row>
    <row r="151" spans="21:27" x14ac:dyDescent="0.25">
      <c r="V151" s="1" t="s">
        <v>217</v>
      </c>
      <c r="W151" s="1">
        <v>100</v>
      </c>
      <c r="X151" s="1">
        <v>76.190479999999994</v>
      </c>
      <c r="Y151" s="1">
        <v>9.523809</v>
      </c>
      <c r="Z151" s="1">
        <v>0</v>
      </c>
      <c r="AA151" s="1">
        <v>0</v>
      </c>
    </row>
    <row r="152" spans="21:27" x14ac:dyDescent="0.25">
      <c r="V152" s="1" t="s">
        <v>218</v>
      </c>
      <c r="W152" s="1">
        <v>100</v>
      </c>
      <c r="X152" s="1">
        <v>61.904760000000003</v>
      </c>
      <c r="Y152" s="1">
        <v>9.523809</v>
      </c>
      <c r="Z152" s="1">
        <v>0</v>
      </c>
      <c r="AA152" s="1">
        <v>0</v>
      </c>
    </row>
    <row r="153" spans="21:27" x14ac:dyDescent="0.25">
      <c r="V153" s="1" t="s">
        <v>219</v>
      </c>
      <c r="W153" s="1">
        <v>100</v>
      </c>
      <c r="X153" s="1">
        <v>42.857140000000001</v>
      </c>
      <c r="Y153" s="1">
        <v>4.7619049999999996</v>
      </c>
      <c r="Z153" s="1">
        <v>0</v>
      </c>
      <c r="AA153" s="1">
        <v>0</v>
      </c>
    </row>
    <row r="154" spans="21:27" x14ac:dyDescent="0.25">
      <c r="V154" s="1" t="s">
        <v>220</v>
      </c>
      <c r="W154" s="1">
        <v>100</v>
      </c>
      <c r="X154" s="1">
        <v>52.380949999999999</v>
      </c>
      <c r="Y154" s="1">
        <v>9.523809</v>
      </c>
      <c r="Z154" s="1">
        <v>0</v>
      </c>
      <c r="AA154" s="1">
        <v>0</v>
      </c>
    </row>
    <row r="155" spans="21:27" x14ac:dyDescent="0.25">
      <c r="V155" s="1" t="s">
        <v>221</v>
      </c>
      <c r="W155" s="1">
        <v>100</v>
      </c>
      <c r="X155" s="1">
        <v>85.714290000000005</v>
      </c>
      <c r="Y155" s="1">
        <v>23.809519999999999</v>
      </c>
      <c r="Z155" s="1">
        <v>4.7619049999999996</v>
      </c>
      <c r="AA155" s="1">
        <v>4.7619049999999996</v>
      </c>
    </row>
    <row r="156" spans="21:27" x14ac:dyDescent="0.25">
      <c r="V156" s="1" t="s">
        <v>222</v>
      </c>
      <c r="W156" s="1">
        <v>100</v>
      </c>
      <c r="X156" s="1">
        <v>90.476190000000003</v>
      </c>
      <c r="Y156" s="1">
        <v>52.380949999999999</v>
      </c>
      <c r="Z156" s="1">
        <v>9.523809</v>
      </c>
      <c r="AA156" s="1">
        <v>4.7619049999999996</v>
      </c>
    </row>
    <row r="157" spans="21:27" x14ac:dyDescent="0.25">
      <c r="V157" s="1" t="s">
        <v>223</v>
      </c>
      <c r="W157" s="1">
        <v>100</v>
      </c>
      <c r="X157" s="1">
        <v>95.238100000000003</v>
      </c>
      <c r="Y157" s="1">
        <v>66.666669999999996</v>
      </c>
      <c r="Z157" s="1">
        <v>42.857140000000001</v>
      </c>
      <c r="AA157" s="1">
        <v>23.809519999999999</v>
      </c>
    </row>
    <row r="158" spans="21:27" x14ac:dyDescent="0.25">
      <c r="V158" s="1" t="s">
        <v>224</v>
      </c>
      <c r="W158" s="1">
        <v>100</v>
      </c>
      <c r="X158" s="1">
        <v>85.714290000000005</v>
      </c>
      <c r="Y158" s="1">
        <v>71.428569999999993</v>
      </c>
      <c r="Z158" s="1">
        <v>33.333329999999997</v>
      </c>
      <c r="AA158" s="1">
        <v>19.047619999999998</v>
      </c>
    </row>
    <row r="159" spans="21:27" x14ac:dyDescent="0.25">
      <c r="U159" s="1">
        <v>2010</v>
      </c>
      <c r="V159" s="1" t="s">
        <v>225</v>
      </c>
      <c r="W159" s="1">
        <v>100</v>
      </c>
      <c r="X159" s="1">
        <v>80.952380000000005</v>
      </c>
      <c r="Y159" s="1">
        <v>71.428569999999993</v>
      </c>
      <c r="Z159" s="1">
        <v>19.047619999999998</v>
      </c>
      <c r="AA159" s="1">
        <v>9.523809</v>
      </c>
    </row>
    <row r="160" spans="21:27" x14ac:dyDescent="0.25">
      <c r="V160" s="1" t="s">
        <v>226</v>
      </c>
      <c r="W160" s="1">
        <v>100</v>
      </c>
      <c r="X160" s="1">
        <v>80.952380000000005</v>
      </c>
      <c r="Y160" s="1">
        <v>76.190479999999994</v>
      </c>
      <c r="Z160" s="1">
        <v>19.047619999999998</v>
      </c>
      <c r="AA160" s="1">
        <v>0</v>
      </c>
    </row>
    <row r="161" spans="22:27" x14ac:dyDescent="0.25">
      <c r="V161" s="1" t="s">
        <v>227</v>
      </c>
      <c r="W161" s="1">
        <v>100</v>
      </c>
      <c r="X161" s="1">
        <v>85.714290000000005</v>
      </c>
      <c r="Y161" s="1">
        <v>71.428569999999993</v>
      </c>
      <c r="Z161" s="1">
        <v>9.523809</v>
      </c>
      <c r="AA161" s="1">
        <v>0</v>
      </c>
    </row>
    <row r="162" spans="22:27" x14ac:dyDescent="0.25">
      <c r="V162" s="1" t="s">
        <v>228</v>
      </c>
      <c r="W162" s="1">
        <v>99.999989999999997</v>
      </c>
      <c r="X162" s="1">
        <v>85.714280000000002</v>
      </c>
      <c r="Y162" s="1">
        <v>52.380949999999999</v>
      </c>
      <c r="Z162" s="1">
        <v>0</v>
      </c>
      <c r="AA162" s="1">
        <v>0</v>
      </c>
    </row>
    <row r="163" spans="22:27" x14ac:dyDescent="0.25">
      <c r="V163" s="1" t="s">
        <v>229</v>
      </c>
      <c r="W163" s="1">
        <v>100</v>
      </c>
      <c r="X163" s="1">
        <v>90.476200000000006</v>
      </c>
      <c r="Y163" s="1">
        <v>47.619050000000001</v>
      </c>
      <c r="Z163" s="1">
        <v>0</v>
      </c>
      <c r="AA163" s="1">
        <v>0</v>
      </c>
    </row>
    <row r="164" spans="22:27" x14ac:dyDescent="0.25">
      <c r="V164" s="1" t="s">
        <v>230</v>
      </c>
      <c r="W164" s="1">
        <v>100</v>
      </c>
      <c r="X164" s="1">
        <v>85.714290000000005</v>
      </c>
      <c r="Y164" s="1">
        <v>38.095239999999997</v>
      </c>
      <c r="Z164" s="1">
        <v>0</v>
      </c>
      <c r="AA164" s="1">
        <v>0</v>
      </c>
    </row>
    <row r="165" spans="22:27" x14ac:dyDescent="0.25">
      <c r="V165" s="1" t="s">
        <v>231</v>
      </c>
      <c r="W165" s="1">
        <v>100</v>
      </c>
      <c r="X165" s="1">
        <v>95.238100000000003</v>
      </c>
      <c r="Y165" s="1">
        <v>42.857140000000001</v>
      </c>
      <c r="Z165" s="1">
        <v>0</v>
      </c>
      <c r="AA165" s="1">
        <v>0</v>
      </c>
    </row>
    <row r="166" spans="22:27" x14ac:dyDescent="0.25">
      <c r="V166" s="1" t="s">
        <v>232</v>
      </c>
      <c r="W166" s="1">
        <v>100</v>
      </c>
      <c r="X166" s="1">
        <v>95.238100000000003</v>
      </c>
      <c r="Y166" s="1">
        <v>38.095239999999997</v>
      </c>
      <c r="Z166" s="1">
        <v>0</v>
      </c>
      <c r="AA166" s="1">
        <v>0</v>
      </c>
    </row>
    <row r="167" spans="22:27" x14ac:dyDescent="0.25">
      <c r="V167" s="1" t="s">
        <v>233</v>
      </c>
      <c r="W167" s="1">
        <v>100</v>
      </c>
      <c r="X167" s="1">
        <v>90.476200000000006</v>
      </c>
      <c r="Y167" s="1">
        <v>52.380949999999999</v>
      </c>
      <c r="Z167" s="1">
        <v>4.7619049999999996</v>
      </c>
      <c r="AA167" s="1">
        <v>0</v>
      </c>
    </row>
    <row r="168" spans="22:27" x14ac:dyDescent="0.25">
      <c r="V168" s="1" t="s">
        <v>234</v>
      </c>
      <c r="W168" s="1">
        <v>100</v>
      </c>
      <c r="X168" s="1">
        <v>95.238100000000003</v>
      </c>
      <c r="Y168" s="1">
        <v>57.142859999999999</v>
      </c>
      <c r="Z168" s="1">
        <v>9.523809</v>
      </c>
      <c r="AA168" s="1">
        <v>4.7619049999999996</v>
      </c>
    </row>
    <row r="169" spans="22:27" x14ac:dyDescent="0.25">
      <c r="V169" s="1" t="s">
        <v>235</v>
      </c>
      <c r="W169" s="1">
        <v>100</v>
      </c>
      <c r="X169" s="1">
        <v>90.476190000000003</v>
      </c>
      <c r="Y169" s="1">
        <v>61.904760000000003</v>
      </c>
      <c r="Z169" s="1">
        <v>9.523809</v>
      </c>
      <c r="AA169" s="1">
        <v>0</v>
      </c>
    </row>
    <row r="170" spans="22:27" x14ac:dyDescent="0.25">
      <c r="V170" s="1" t="s">
        <v>236</v>
      </c>
      <c r="W170" s="1">
        <v>100</v>
      </c>
      <c r="X170" s="1">
        <v>95.238100000000003</v>
      </c>
      <c r="Y170" s="1">
        <v>61.904760000000003</v>
      </c>
      <c r="Z170" s="1">
        <v>4.7619049999999996</v>
      </c>
      <c r="AA170" s="1">
        <v>0</v>
      </c>
    </row>
    <row r="171" spans="22:27" x14ac:dyDescent="0.25">
      <c r="V171" s="1" t="s">
        <v>237</v>
      </c>
      <c r="W171" s="1">
        <v>100</v>
      </c>
      <c r="X171" s="1">
        <v>100</v>
      </c>
      <c r="Y171" s="1">
        <v>61.904760000000003</v>
      </c>
      <c r="Z171" s="1">
        <v>14.28571</v>
      </c>
      <c r="AA171" s="1">
        <v>0</v>
      </c>
    </row>
    <row r="172" spans="22:27" x14ac:dyDescent="0.25">
      <c r="V172" s="1" t="s">
        <v>238</v>
      </c>
      <c r="W172" s="1">
        <v>100</v>
      </c>
      <c r="X172" s="1">
        <v>100</v>
      </c>
      <c r="Y172" s="1">
        <v>61.904760000000003</v>
      </c>
      <c r="Z172" s="1">
        <v>14.28571</v>
      </c>
      <c r="AA172" s="1">
        <v>0</v>
      </c>
    </row>
    <row r="173" spans="22:27" x14ac:dyDescent="0.25">
      <c r="V173" s="1" t="s">
        <v>239</v>
      </c>
      <c r="W173" s="1">
        <v>100</v>
      </c>
      <c r="X173" s="1">
        <v>95.238100000000003</v>
      </c>
      <c r="Y173" s="1">
        <v>52.380949999999999</v>
      </c>
      <c r="Z173" s="1">
        <v>9.523809</v>
      </c>
      <c r="AA173" s="1">
        <v>0</v>
      </c>
    </row>
    <row r="174" spans="22:27" x14ac:dyDescent="0.25">
      <c r="V174" s="1" t="s">
        <v>240</v>
      </c>
      <c r="W174" s="1">
        <v>100</v>
      </c>
      <c r="X174" s="1">
        <v>90.476190000000003</v>
      </c>
      <c r="Y174" s="1">
        <v>57.142859999999999</v>
      </c>
      <c r="Z174" s="1">
        <v>19.047619999999998</v>
      </c>
      <c r="AA174" s="1">
        <v>0</v>
      </c>
    </row>
    <row r="175" spans="22:27" x14ac:dyDescent="0.25">
      <c r="V175" s="1" t="s">
        <v>241</v>
      </c>
      <c r="W175" s="1">
        <v>100</v>
      </c>
      <c r="X175" s="1">
        <v>95.238100000000003</v>
      </c>
      <c r="Y175" s="1">
        <v>47.619050000000001</v>
      </c>
      <c r="Z175" s="1">
        <v>9.523809</v>
      </c>
      <c r="AA175" s="1">
        <v>4.7619049999999996</v>
      </c>
    </row>
    <row r="176" spans="22:27" x14ac:dyDescent="0.25">
      <c r="V176" s="1" t="s">
        <v>242</v>
      </c>
      <c r="W176" s="1">
        <v>100</v>
      </c>
      <c r="X176" s="1">
        <v>100</v>
      </c>
      <c r="Y176" s="1">
        <v>52.380949999999999</v>
      </c>
      <c r="Z176" s="1">
        <v>9.523809</v>
      </c>
      <c r="AA176" s="1">
        <v>0</v>
      </c>
    </row>
    <row r="177" spans="21:27" x14ac:dyDescent="0.25">
      <c r="V177" s="1" t="s">
        <v>243</v>
      </c>
      <c r="W177" s="1">
        <v>100</v>
      </c>
      <c r="X177" s="1">
        <v>95.238100000000003</v>
      </c>
      <c r="Y177" s="1">
        <v>57.142859999999999</v>
      </c>
      <c r="Z177" s="1">
        <v>9.523809</v>
      </c>
      <c r="AA177" s="1">
        <v>0</v>
      </c>
    </row>
    <row r="178" spans="21:27" x14ac:dyDescent="0.25">
      <c r="V178" s="1" t="s">
        <v>244</v>
      </c>
      <c r="W178" s="1">
        <v>100</v>
      </c>
      <c r="X178" s="1">
        <v>95.238100000000003</v>
      </c>
      <c r="Y178" s="1">
        <v>57.142859999999999</v>
      </c>
      <c r="Z178" s="1">
        <v>19.047619999999998</v>
      </c>
      <c r="AA178" s="1">
        <v>0</v>
      </c>
    </row>
    <row r="179" spans="21:27" x14ac:dyDescent="0.25">
      <c r="V179" s="1" t="s">
        <v>245</v>
      </c>
      <c r="W179" s="1">
        <v>100</v>
      </c>
      <c r="X179" s="1">
        <v>95.238100000000003</v>
      </c>
      <c r="Y179" s="1">
        <v>66.666669999999996</v>
      </c>
      <c r="Z179" s="1">
        <v>19.047619999999998</v>
      </c>
      <c r="AA179" s="1">
        <v>9.523809</v>
      </c>
    </row>
    <row r="180" spans="21:27" x14ac:dyDescent="0.25">
      <c r="V180" s="1" t="s">
        <v>246</v>
      </c>
      <c r="W180" s="1">
        <v>100</v>
      </c>
      <c r="X180" s="1">
        <v>95.238100000000003</v>
      </c>
      <c r="Y180" s="1">
        <v>71.428569999999993</v>
      </c>
      <c r="Z180" s="1">
        <v>23.809519999999999</v>
      </c>
      <c r="AA180" s="1">
        <v>9.523809</v>
      </c>
    </row>
    <row r="181" spans="21:27" x14ac:dyDescent="0.25">
      <c r="V181" s="1" t="s">
        <v>247</v>
      </c>
      <c r="W181" s="1">
        <v>100</v>
      </c>
      <c r="X181" s="1">
        <v>100</v>
      </c>
      <c r="Y181" s="1">
        <v>80.952380000000005</v>
      </c>
      <c r="Z181" s="1">
        <v>23.809519999999999</v>
      </c>
      <c r="AA181" s="1">
        <v>9.523809</v>
      </c>
    </row>
    <row r="182" spans="21:27" x14ac:dyDescent="0.25">
      <c r="V182" s="1" t="s">
        <v>248</v>
      </c>
      <c r="W182" s="1">
        <v>100</v>
      </c>
      <c r="X182" s="1">
        <v>95.238100000000003</v>
      </c>
      <c r="Y182" s="1">
        <v>76.190479999999994</v>
      </c>
      <c r="Z182" s="1">
        <v>23.809519999999999</v>
      </c>
      <c r="AA182" s="1">
        <v>4.7619049999999996</v>
      </c>
    </row>
    <row r="183" spans="21:27" x14ac:dyDescent="0.25">
      <c r="V183" s="1" t="s">
        <v>249</v>
      </c>
      <c r="W183" s="1">
        <v>100</v>
      </c>
      <c r="X183" s="1">
        <v>95.238100000000003</v>
      </c>
      <c r="Y183" s="1">
        <v>66.666669999999996</v>
      </c>
      <c r="Z183" s="1">
        <v>23.809519999999999</v>
      </c>
      <c r="AA183" s="1">
        <v>4.7619049999999996</v>
      </c>
    </row>
    <row r="184" spans="21:27" x14ac:dyDescent="0.25">
      <c r="V184" s="1" t="s">
        <v>250</v>
      </c>
      <c r="W184" s="1">
        <v>100</v>
      </c>
      <c r="X184" s="1">
        <v>90.476200000000006</v>
      </c>
      <c r="Y184" s="1">
        <v>71.428569999999993</v>
      </c>
      <c r="Z184" s="1">
        <v>28.571429999999999</v>
      </c>
      <c r="AA184" s="1">
        <v>0</v>
      </c>
    </row>
    <row r="185" spans="21:27" x14ac:dyDescent="0.25">
      <c r="V185" s="1" t="s">
        <v>251</v>
      </c>
      <c r="W185" s="1">
        <v>100</v>
      </c>
      <c r="X185" s="1">
        <v>90.476200000000006</v>
      </c>
      <c r="Y185" s="1">
        <v>71.428569999999993</v>
      </c>
      <c r="Z185" s="1">
        <v>28.571429999999999</v>
      </c>
      <c r="AA185" s="1">
        <v>0</v>
      </c>
    </row>
    <row r="186" spans="21:27" x14ac:dyDescent="0.25">
      <c r="V186" s="1" t="s">
        <v>252</v>
      </c>
      <c r="W186" s="1">
        <v>100</v>
      </c>
      <c r="X186" s="1">
        <v>90.476190000000003</v>
      </c>
      <c r="Y186" s="1">
        <v>76.190479999999994</v>
      </c>
      <c r="Z186" s="1">
        <v>23.809519999999999</v>
      </c>
      <c r="AA186" s="1">
        <v>4.7619049999999996</v>
      </c>
    </row>
    <row r="187" spans="21:27" x14ac:dyDescent="0.25">
      <c r="V187" s="1" t="s">
        <v>253</v>
      </c>
      <c r="W187" s="1">
        <v>100</v>
      </c>
      <c r="X187" s="1">
        <v>85.714290000000005</v>
      </c>
      <c r="Y187" s="1">
        <v>76.190479999999994</v>
      </c>
      <c r="Z187" s="1">
        <v>23.809519999999999</v>
      </c>
      <c r="AA187" s="1">
        <v>0</v>
      </c>
    </row>
    <row r="188" spans="21:27" x14ac:dyDescent="0.25">
      <c r="V188" s="1" t="s">
        <v>254</v>
      </c>
      <c r="W188" s="1">
        <v>100</v>
      </c>
      <c r="X188" s="1">
        <v>85.714290000000005</v>
      </c>
      <c r="Y188" s="1">
        <v>71.428569999999993</v>
      </c>
      <c r="Z188" s="1">
        <v>28.571429999999999</v>
      </c>
      <c r="AA188" s="1">
        <v>4.7619049999999996</v>
      </c>
    </row>
    <row r="189" spans="21:27" x14ac:dyDescent="0.25">
      <c r="V189" s="1" t="s">
        <v>255</v>
      </c>
      <c r="W189" s="1">
        <v>100</v>
      </c>
      <c r="X189" s="1">
        <v>85.714290000000005</v>
      </c>
      <c r="Y189" s="1">
        <v>76.190479999999994</v>
      </c>
      <c r="Z189" s="1">
        <v>28.571429999999999</v>
      </c>
      <c r="AA189" s="1">
        <v>0</v>
      </c>
    </row>
    <row r="190" spans="21:27" x14ac:dyDescent="0.25">
      <c r="V190" s="1" t="s">
        <v>256</v>
      </c>
      <c r="W190" s="1">
        <v>100</v>
      </c>
      <c r="X190" s="1">
        <v>85.714290000000005</v>
      </c>
      <c r="Y190" s="1">
        <v>71.428569999999993</v>
      </c>
      <c r="Z190" s="1">
        <v>19.047619999999998</v>
      </c>
      <c r="AA190" s="1">
        <v>4.7619049999999996</v>
      </c>
    </row>
    <row r="191" spans="21:27" x14ac:dyDescent="0.25">
      <c r="V191" s="1" t="s">
        <v>257</v>
      </c>
      <c r="W191" s="1">
        <v>100</v>
      </c>
      <c r="X191" s="1">
        <v>85.714290000000005</v>
      </c>
      <c r="Y191" s="1">
        <v>71.428569999999993</v>
      </c>
      <c r="Z191" s="1">
        <v>23.809519999999999</v>
      </c>
      <c r="AA191" s="1">
        <v>4.7619049999999996</v>
      </c>
    </row>
    <row r="192" spans="21:27" x14ac:dyDescent="0.25">
      <c r="U192" s="1">
        <v>2018</v>
      </c>
      <c r="V192" s="1" t="s">
        <v>258</v>
      </c>
      <c r="W192" s="1">
        <v>99.999989999999997</v>
      </c>
      <c r="X192" s="1">
        <v>85.714280000000002</v>
      </c>
      <c r="Y192" s="1">
        <v>80.952380000000005</v>
      </c>
      <c r="Z192" s="1">
        <v>19.047619999999998</v>
      </c>
      <c r="AA192" s="1">
        <v>9.523809</v>
      </c>
    </row>
  </sheetData>
  <hyperlinks>
    <hyperlink ref="A34" location="'Read Me'!A1" display="Return to Read Me" xr:uid="{6D570CFD-8279-41E0-A042-C3C44092A50B}"/>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49BBD-B32C-442D-B209-3C2FF89B53FE}">
  <sheetPr codeName="Sheet27"/>
  <dimension ref="A1:AZ72"/>
  <sheetViews>
    <sheetView zoomScale="70" zoomScaleNormal="70" workbookViewId="0">
      <selection activeCell="A36" sqref="A36"/>
    </sheetView>
  </sheetViews>
  <sheetFormatPr defaultRowHeight="18" x14ac:dyDescent="0.25"/>
  <cols>
    <col min="1" max="16384" width="9.140625" style="1"/>
  </cols>
  <sheetData>
    <row r="1" spans="1:29" ht="26.25" x14ac:dyDescent="0.4">
      <c r="A1" s="28" t="s">
        <v>385</v>
      </c>
    </row>
    <row r="2" spans="1:29" x14ac:dyDescent="0.25">
      <c r="V2" s="1" t="s">
        <v>264</v>
      </c>
      <c r="W2" s="1" t="s">
        <v>265</v>
      </c>
      <c r="X2" s="1" t="s">
        <v>266</v>
      </c>
    </row>
    <row r="3" spans="1:29" x14ac:dyDescent="0.25">
      <c r="U3" s="1">
        <v>1990</v>
      </c>
      <c r="V3" s="11">
        <v>0</v>
      </c>
      <c r="W3" s="11">
        <v>0</v>
      </c>
      <c r="X3" s="11">
        <v>1</v>
      </c>
      <c r="Y3" s="1">
        <v>1990</v>
      </c>
    </row>
    <row r="4" spans="1:29" x14ac:dyDescent="0.25">
      <c r="U4" s="1">
        <v>1991</v>
      </c>
      <c r="V4" s="12">
        <v>0</v>
      </c>
      <c r="W4" s="12">
        <v>1</v>
      </c>
      <c r="X4" s="12">
        <v>1</v>
      </c>
    </row>
    <row r="5" spans="1:29" x14ac:dyDescent="0.25">
      <c r="U5" s="1">
        <v>1992</v>
      </c>
      <c r="V5" s="12">
        <v>0</v>
      </c>
      <c r="W5" s="12">
        <v>2</v>
      </c>
      <c r="X5" s="12">
        <v>1</v>
      </c>
    </row>
    <row r="6" spans="1:29" x14ac:dyDescent="0.25">
      <c r="U6" s="1">
        <v>1993</v>
      </c>
      <c r="V6" s="12">
        <v>0</v>
      </c>
      <c r="W6" s="12">
        <v>4</v>
      </c>
      <c r="X6" s="12">
        <v>2</v>
      </c>
      <c r="Y6" s="1">
        <v>1993</v>
      </c>
    </row>
    <row r="7" spans="1:29" x14ac:dyDescent="0.25">
      <c r="U7" s="1">
        <v>1994</v>
      </c>
      <c r="V7" s="12">
        <v>2</v>
      </c>
      <c r="W7" s="12">
        <v>4</v>
      </c>
      <c r="X7" s="12">
        <v>1</v>
      </c>
    </row>
    <row r="8" spans="1:29" x14ac:dyDescent="0.25">
      <c r="U8" s="1">
        <v>1995</v>
      </c>
      <c r="V8" s="12">
        <v>1</v>
      </c>
      <c r="W8" s="12">
        <v>3</v>
      </c>
      <c r="X8" s="12">
        <v>3</v>
      </c>
    </row>
    <row r="9" spans="1:29" x14ac:dyDescent="0.25">
      <c r="U9" s="1">
        <v>1996</v>
      </c>
      <c r="V9" s="12">
        <v>2</v>
      </c>
      <c r="W9" s="12">
        <v>3</v>
      </c>
      <c r="X9" s="12">
        <v>2</v>
      </c>
      <c r="Y9" s="1">
        <v>1996</v>
      </c>
    </row>
    <row r="10" spans="1:29" x14ac:dyDescent="0.25">
      <c r="U10" s="1">
        <v>1997</v>
      </c>
      <c r="V10" s="12">
        <v>3</v>
      </c>
      <c r="W10" s="12">
        <v>5</v>
      </c>
      <c r="X10" s="12">
        <v>1</v>
      </c>
      <c r="AA10" s="12"/>
      <c r="AB10" s="12"/>
      <c r="AC10" s="12"/>
    </row>
    <row r="11" spans="1:29" x14ac:dyDescent="0.25">
      <c r="U11" s="1">
        <v>1998</v>
      </c>
      <c r="V11" s="12">
        <v>6</v>
      </c>
      <c r="W11" s="12">
        <v>3</v>
      </c>
      <c r="X11" s="12">
        <v>1</v>
      </c>
      <c r="AA11" s="12"/>
      <c r="AB11" s="12"/>
      <c r="AC11" s="12"/>
    </row>
    <row r="12" spans="1:29" x14ac:dyDescent="0.25">
      <c r="U12" s="1">
        <v>1999</v>
      </c>
      <c r="V12" s="12">
        <v>3</v>
      </c>
      <c r="W12" s="12">
        <v>6</v>
      </c>
      <c r="X12" s="12">
        <v>1</v>
      </c>
      <c r="Y12" s="1">
        <v>1999</v>
      </c>
      <c r="AA12" s="12"/>
      <c r="AB12" s="12"/>
      <c r="AC12" s="12"/>
    </row>
    <row r="13" spans="1:29" x14ac:dyDescent="0.25">
      <c r="U13" s="1">
        <v>2000</v>
      </c>
      <c r="V13" s="12">
        <v>2</v>
      </c>
      <c r="W13" s="12">
        <v>4</v>
      </c>
      <c r="X13" s="12">
        <v>2</v>
      </c>
      <c r="AA13" s="12"/>
      <c r="AB13" s="12"/>
      <c r="AC13" s="12"/>
    </row>
    <row r="14" spans="1:29" x14ac:dyDescent="0.25">
      <c r="U14" s="1">
        <v>2001</v>
      </c>
      <c r="V14" s="12">
        <v>1</v>
      </c>
      <c r="W14" s="12">
        <v>5</v>
      </c>
      <c r="X14" s="12">
        <v>4</v>
      </c>
      <c r="AA14" s="12"/>
      <c r="AB14" s="12"/>
      <c r="AC14" s="12"/>
    </row>
    <row r="15" spans="1:29" x14ac:dyDescent="0.25">
      <c r="U15" s="1">
        <v>2002</v>
      </c>
      <c r="V15" s="12">
        <v>2</v>
      </c>
      <c r="W15" s="12">
        <v>6</v>
      </c>
      <c r="X15" s="12">
        <v>2</v>
      </c>
      <c r="Y15" s="1">
        <v>2002</v>
      </c>
      <c r="AA15" s="12"/>
      <c r="AB15" s="12"/>
      <c r="AC15" s="12"/>
    </row>
    <row r="16" spans="1:29" x14ac:dyDescent="0.25">
      <c r="U16" s="1">
        <v>2003</v>
      </c>
      <c r="V16" s="12">
        <v>2</v>
      </c>
      <c r="W16" s="12">
        <v>7</v>
      </c>
      <c r="X16" s="12">
        <v>1</v>
      </c>
      <c r="AA16" s="12"/>
      <c r="AB16" s="12"/>
      <c r="AC16" s="12"/>
    </row>
    <row r="17" spans="1:29" x14ac:dyDescent="0.25">
      <c r="U17" s="1">
        <v>2004</v>
      </c>
      <c r="V17" s="12">
        <v>3</v>
      </c>
      <c r="W17" s="12">
        <v>6</v>
      </c>
      <c r="X17" s="12">
        <v>1</v>
      </c>
      <c r="AA17" s="12"/>
      <c r="AB17" s="12"/>
      <c r="AC17" s="12"/>
    </row>
    <row r="18" spans="1:29" x14ac:dyDescent="0.25">
      <c r="U18" s="1">
        <v>2005</v>
      </c>
      <c r="V18" s="12">
        <v>2</v>
      </c>
      <c r="W18" s="12">
        <v>7</v>
      </c>
      <c r="X18" s="12">
        <v>1</v>
      </c>
      <c r="Y18" s="1">
        <v>2005</v>
      </c>
      <c r="AA18" s="12"/>
      <c r="AB18" s="12"/>
      <c r="AC18" s="12"/>
    </row>
    <row r="19" spans="1:29" x14ac:dyDescent="0.25">
      <c r="U19" s="1">
        <v>2006</v>
      </c>
      <c r="V19" s="12">
        <v>1</v>
      </c>
      <c r="W19" s="12">
        <v>7</v>
      </c>
      <c r="X19" s="12">
        <v>2</v>
      </c>
      <c r="AA19" s="12"/>
      <c r="AB19" s="12"/>
      <c r="AC19" s="12"/>
    </row>
    <row r="20" spans="1:29" x14ac:dyDescent="0.25">
      <c r="U20" s="1">
        <v>2007</v>
      </c>
      <c r="V20" s="12">
        <v>2</v>
      </c>
      <c r="W20" s="12">
        <v>7</v>
      </c>
      <c r="X20" s="12">
        <v>1</v>
      </c>
      <c r="AA20" s="12"/>
      <c r="AB20" s="12"/>
      <c r="AC20" s="12"/>
    </row>
    <row r="21" spans="1:29" x14ac:dyDescent="0.25">
      <c r="U21" s="1">
        <v>2008</v>
      </c>
      <c r="V21" s="12">
        <v>0</v>
      </c>
      <c r="W21" s="12">
        <v>1</v>
      </c>
      <c r="X21" s="12">
        <v>9</v>
      </c>
      <c r="Y21" s="1">
        <v>2008</v>
      </c>
      <c r="AA21" s="12"/>
      <c r="AB21" s="12"/>
      <c r="AC21" s="12"/>
    </row>
    <row r="22" spans="1:29" x14ac:dyDescent="0.25">
      <c r="U22" s="1">
        <v>2009</v>
      </c>
      <c r="V22" s="12">
        <v>4</v>
      </c>
      <c r="W22" s="12">
        <v>4</v>
      </c>
      <c r="X22" s="12">
        <v>2</v>
      </c>
      <c r="AA22" s="12"/>
      <c r="AB22" s="12"/>
      <c r="AC22" s="12"/>
    </row>
    <row r="23" spans="1:29" x14ac:dyDescent="0.25">
      <c r="U23" s="1">
        <v>2010</v>
      </c>
      <c r="V23" s="12">
        <v>0</v>
      </c>
      <c r="W23" s="12">
        <v>8</v>
      </c>
      <c r="X23" s="12">
        <v>2</v>
      </c>
      <c r="AA23" s="12"/>
      <c r="AB23" s="12"/>
      <c r="AC23" s="12"/>
    </row>
    <row r="24" spans="1:29" x14ac:dyDescent="0.25">
      <c r="U24" s="1">
        <v>2011</v>
      </c>
      <c r="V24" s="12">
        <v>1</v>
      </c>
      <c r="W24" s="12">
        <v>5</v>
      </c>
      <c r="X24" s="12">
        <v>4</v>
      </c>
      <c r="Y24" s="1">
        <v>2011</v>
      </c>
      <c r="AA24" s="12"/>
      <c r="AB24" s="12"/>
      <c r="AC24" s="12"/>
    </row>
    <row r="25" spans="1:29" x14ac:dyDescent="0.25">
      <c r="U25" s="1">
        <v>2012</v>
      </c>
      <c r="V25" s="12">
        <v>5</v>
      </c>
      <c r="W25" s="12">
        <v>4</v>
      </c>
      <c r="X25" s="12">
        <v>2</v>
      </c>
      <c r="AA25" s="12"/>
      <c r="AB25" s="12"/>
      <c r="AC25" s="12"/>
    </row>
    <row r="26" spans="1:29" x14ac:dyDescent="0.25">
      <c r="U26" s="1">
        <v>2013</v>
      </c>
      <c r="V26" s="12">
        <v>4</v>
      </c>
      <c r="W26" s="12">
        <v>7</v>
      </c>
      <c r="X26" s="12">
        <v>0</v>
      </c>
      <c r="AA26" s="12"/>
      <c r="AB26" s="12"/>
      <c r="AC26" s="12"/>
    </row>
    <row r="27" spans="1:29" x14ac:dyDescent="0.25">
      <c r="U27" s="1">
        <v>2014</v>
      </c>
      <c r="V27" s="12">
        <v>5</v>
      </c>
      <c r="W27" s="12">
        <v>6</v>
      </c>
      <c r="X27" s="12">
        <v>0</v>
      </c>
      <c r="Y27" s="1">
        <v>2014</v>
      </c>
      <c r="AA27" s="12"/>
      <c r="AB27" s="12"/>
      <c r="AC27" s="12"/>
    </row>
    <row r="28" spans="1:29" x14ac:dyDescent="0.25">
      <c r="U28" s="1">
        <v>2015</v>
      </c>
      <c r="V28" s="12">
        <v>8</v>
      </c>
      <c r="W28" s="12">
        <v>3</v>
      </c>
      <c r="X28" s="12">
        <v>0</v>
      </c>
      <c r="AA28" s="12"/>
      <c r="AB28" s="12"/>
      <c r="AC28" s="12"/>
    </row>
    <row r="29" spans="1:29" x14ac:dyDescent="0.25">
      <c r="U29" s="1">
        <v>2016</v>
      </c>
      <c r="V29" s="12">
        <v>8</v>
      </c>
      <c r="W29" s="12">
        <v>2</v>
      </c>
      <c r="X29" s="12">
        <v>1</v>
      </c>
      <c r="AA29" s="12"/>
      <c r="AB29" s="12"/>
      <c r="AC29" s="12"/>
    </row>
    <row r="30" spans="1:29" x14ac:dyDescent="0.25">
      <c r="U30" s="1">
        <v>2017</v>
      </c>
      <c r="V30" s="12">
        <v>3</v>
      </c>
      <c r="W30" s="12">
        <v>8</v>
      </c>
      <c r="X30" s="12">
        <v>0</v>
      </c>
      <c r="Y30" s="1">
        <v>2017</v>
      </c>
    </row>
    <row r="32" spans="1:29" x14ac:dyDescent="0.25">
      <c r="A32" s="1" t="s">
        <v>324</v>
      </c>
    </row>
    <row r="33" spans="1:18" x14ac:dyDescent="0.25">
      <c r="A33" s="31" t="s">
        <v>343</v>
      </c>
      <c r="B33" s="31"/>
      <c r="C33" s="31"/>
      <c r="D33" s="31"/>
      <c r="E33" s="31"/>
      <c r="F33" s="31"/>
      <c r="G33" s="31"/>
      <c r="H33" s="31"/>
      <c r="I33" s="31"/>
      <c r="J33" s="31"/>
      <c r="K33" s="31"/>
      <c r="L33" s="31"/>
      <c r="M33" s="31"/>
      <c r="N33" s="31"/>
      <c r="O33" s="31"/>
      <c r="P33" s="31"/>
      <c r="Q33" s="31"/>
      <c r="R33" s="31"/>
    </row>
    <row r="34" spans="1:18" x14ac:dyDescent="0.25">
      <c r="A34" s="31"/>
      <c r="B34" s="31"/>
      <c r="C34" s="31"/>
      <c r="D34" s="31"/>
      <c r="E34" s="31"/>
      <c r="F34" s="31"/>
      <c r="G34" s="31"/>
      <c r="H34" s="31"/>
      <c r="I34" s="31"/>
      <c r="J34" s="31"/>
      <c r="K34" s="31"/>
      <c r="L34" s="31"/>
      <c r="M34" s="31"/>
      <c r="N34" s="31"/>
      <c r="O34" s="31"/>
      <c r="P34" s="31"/>
      <c r="Q34" s="31"/>
      <c r="R34" s="31"/>
    </row>
    <row r="35" spans="1:18" x14ac:dyDescent="0.25">
      <c r="A35" s="31"/>
      <c r="B35" s="31"/>
      <c r="C35" s="31"/>
      <c r="D35" s="31"/>
      <c r="E35" s="31"/>
      <c r="F35" s="31"/>
      <c r="G35" s="31"/>
      <c r="H35" s="31"/>
      <c r="I35" s="31"/>
      <c r="J35" s="31"/>
      <c r="K35" s="31"/>
      <c r="L35" s="31"/>
      <c r="M35" s="31"/>
      <c r="N35" s="31"/>
      <c r="O35" s="31"/>
      <c r="P35" s="31"/>
      <c r="Q35" s="31"/>
      <c r="R35" s="31"/>
    </row>
    <row r="36" spans="1:18" x14ac:dyDescent="0.25">
      <c r="A36" s="27" t="s">
        <v>359</v>
      </c>
    </row>
    <row r="54" spans="43:52" x14ac:dyDescent="0.25">
      <c r="AQ54" s="9"/>
      <c r="AR54" s="9"/>
      <c r="AS54" s="9"/>
      <c r="AT54" s="9"/>
      <c r="AU54" s="9"/>
      <c r="AV54" s="9"/>
      <c r="AW54" s="9"/>
      <c r="AX54" s="9"/>
      <c r="AY54" s="9"/>
      <c r="AZ54" s="9"/>
    </row>
    <row r="55" spans="43:52" x14ac:dyDescent="0.25">
      <c r="AQ55" s="9"/>
      <c r="AR55" s="9"/>
      <c r="AS55" s="9"/>
      <c r="AT55" s="9"/>
      <c r="AU55" s="9"/>
      <c r="AV55" s="9"/>
      <c r="AW55" s="9"/>
      <c r="AX55" s="9"/>
      <c r="AY55" s="9"/>
      <c r="AZ55" s="9"/>
    </row>
    <row r="56" spans="43:52" x14ac:dyDescent="0.25">
      <c r="AQ56" s="9"/>
      <c r="AR56" s="9"/>
      <c r="AS56" s="9"/>
      <c r="AT56" s="9"/>
      <c r="AU56" s="9"/>
      <c r="AV56" s="9"/>
      <c r="AW56" s="9"/>
      <c r="AX56" s="9"/>
      <c r="AY56" s="9"/>
      <c r="AZ56" s="9"/>
    </row>
    <row r="57" spans="43:52" x14ac:dyDescent="0.25">
      <c r="AQ57" s="9"/>
      <c r="AR57" s="9"/>
      <c r="AS57" s="9"/>
      <c r="AT57" s="9"/>
      <c r="AU57" s="9"/>
      <c r="AV57" s="9"/>
      <c r="AW57" s="9"/>
      <c r="AX57" s="9"/>
      <c r="AY57" s="9"/>
      <c r="AZ57" s="9"/>
    </row>
    <row r="58" spans="43:52" x14ac:dyDescent="0.25">
      <c r="AQ58" s="9"/>
      <c r="AR58" s="9"/>
      <c r="AS58" s="9"/>
      <c r="AT58" s="9"/>
      <c r="AU58" s="9"/>
      <c r="AV58" s="9"/>
      <c r="AW58" s="9"/>
      <c r="AX58" s="9"/>
      <c r="AY58" s="9"/>
      <c r="AZ58" s="9"/>
    </row>
    <row r="59" spans="43:52" x14ac:dyDescent="0.25">
      <c r="AQ59" s="9"/>
      <c r="AR59" s="9"/>
      <c r="AS59" s="9"/>
      <c r="AT59" s="9"/>
      <c r="AU59" s="9"/>
      <c r="AV59" s="9"/>
      <c r="AW59" s="9"/>
      <c r="AX59" s="9"/>
      <c r="AY59" s="9"/>
      <c r="AZ59" s="9"/>
    </row>
    <row r="60" spans="43:52" x14ac:dyDescent="0.25">
      <c r="AQ60" s="9"/>
      <c r="AR60" s="9"/>
      <c r="AS60" s="9"/>
      <c r="AT60" s="9"/>
      <c r="AU60" s="9"/>
      <c r="AV60" s="9"/>
      <c r="AW60" s="9"/>
      <c r="AX60" s="9"/>
      <c r="AY60" s="9"/>
      <c r="AZ60" s="9"/>
    </row>
    <row r="61" spans="43:52" x14ac:dyDescent="0.25">
      <c r="AQ61" s="9"/>
      <c r="AR61" s="9"/>
      <c r="AS61" s="9"/>
      <c r="AT61" s="9"/>
      <c r="AU61" s="9"/>
      <c r="AV61" s="9"/>
      <c r="AW61" s="9"/>
      <c r="AX61" s="9"/>
      <c r="AY61" s="9"/>
      <c r="AZ61" s="9"/>
    </row>
    <row r="62" spans="43:52" x14ac:dyDescent="0.25">
      <c r="AQ62" s="9"/>
      <c r="AR62" s="9"/>
      <c r="AS62" s="9"/>
      <c r="AT62" s="9"/>
      <c r="AU62" s="9"/>
      <c r="AV62" s="9"/>
      <c r="AW62" s="9"/>
      <c r="AX62" s="9"/>
      <c r="AY62" s="9"/>
      <c r="AZ62" s="9"/>
    </row>
    <row r="63" spans="43:52" x14ac:dyDescent="0.25">
      <c r="AQ63" s="9"/>
      <c r="AR63" s="9"/>
      <c r="AS63" s="9"/>
      <c r="AT63" s="9"/>
      <c r="AU63" s="9"/>
      <c r="AV63" s="9"/>
      <c r="AW63" s="9"/>
      <c r="AX63" s="9"/>
      <c r="AY63" s="9"/>
      <c r="AZ63" s="9"/>
    </row>
    <row r="64" spans="43:52" x14ac:dyDescent="0.25">
      <c r="AQ64" s="9"/>
      <c r="AR64" s="9"/>
      <c r="AS64" s="9"/>
      <c r="AT64" s="9"/>
      <c r="AU64" s="9"/>
      <c r="AV64" s="9"/>
      <c r="AW64" s="9"/>
      <c r="AX64" s="9"/>
      <c r="AY64" s="9"/>
      <c r="AZ64" s="9"/>
    </row>
    <row r="65" spans="43:52" x14ac:dyDescent="0.25">
      <c r="AQ65" s="9"/>
      <c r="AR65" s="9"/>
      <c r="AS65" s="9"/>
      <c r="AT65" s="9"/>
      <c r="AU65" s="9"/>
      <c r="AV65" s="9"/>
      <c r="AW65" s="9"/>
      <c r="AX65" s="9"/>
      <c r="AY65" s="9"/>
      <c r="AZ65" s="9"/>
    </row>
    <row r="66" spans="43:52" x14ac:dyDescent="0.25">
      <c r="AQ66" s="9"/>
      <c r="AR66" s="9"/>
      <c r="AS66" s="9"/>
      <c r="AT66" s="9"/>
      <c r="AU66" s="9"/>
      <c r="AV66" s="9"/>
      <c r="AW66" s="9"/>
      <c r="AX66" s="9"/>
      <c r="AY66" s="9"/>
      <c r="AZ66" s="9"/>
    </row>
    <row r="67" spans="43:52" x14ac:dyDescent="0.25">
      <c r="AQ67" s="9"/>
      <c r="AR67" s="9"/>
      <c r="AS67" s="9"/>
      <c r="AT67" s="9"/>
      <c r="AU67" s="9"/>
      <c r="AV67" s="9"/>
      <c r="AW67" s="9"/>
      <c r="AX67" s="9"/>
      <c r="AY67" s="9"/>
      <c r="AZ67" s="9"/>
    </row>
    <row r="68" spans="43:52" x14ac:dyDescent="0.25">
      <c r="AQ68" s="9"/>
      <c r="AR68" s="9"/>
      <c r="AS68" s="9"/>
      <c r="AT68" s="9"/>
      <c r="AU68" s="9"/>
      <c r="AV68" s="9"/>
      <c r="AW68" s="9"/>
      <c r="AX68" s="9"/>
      <c r="AY68" s="9"/>
      <c r="AZ68" s="9"/>
    </row>
    <row r="69" spans="43:52" x14ac:dyDescent="0.25">
      <c r="AQ69" s="9"/>
      <c r="AR69" s="9"/>
      <c r="AS69" s="9"/>
      <c r="AT69" s="9"/>
      <c r="AU69" s="9"/>
      <c r="AV69" s="9"/>
      <c r="AW69" s="9"/>
      <c r="AX69" s="9"/>
      <c r="AY69" s="9"/>
      <c r="AZ69" s="9"/>
    </row>
    <row r="70" spans="43:52" x14ac:dyDescent="0.25">
      <c r="AQ70" s="9"/>
      <c r="AR70" s="9"/>
      <c r="AS70" s="9"/>
      <c r="AT70" s="9"/>
      <c r="AU70" s="9"/>
      <c r="AV70" s="9"/>
      <c r="AW70" s="9"/>
      <c r="AX70" s="9"/>
      <c r="AY70" s="9"/>
      <c r="AZ70" s="9"/>
    </row>
    <row r="71" spans="43:52" x14ac:dyDescent="0.25">
      <c r="AQ71" s="9"/>
      <c r="AR71" s="9"/>
      <c r="AS71" s="9"/>
      <c r="AT71" s="9"/>
      <c r="AU71" s="9"/>
      <c r="AV71" s="9"/>
      <c r="AW71" s="9"/>
      <c r="AX71" s="9"/>
      <c r="AY71" s="9"/>
      <c r="AZ71" s="9"/>
    </row>
    <row r="72" spans="43:52" x14ac:dyDescent="0.25">
      <c r="AQ72" s="9"/>
      <c r="AR72" s="9"/>
      <c r="AS72" s="9"/>
      <c r="AT72" s="9"/>
      <c r="AU72" s="9"/>
      <c r="AV72" s="9"/>
      <c r="AW72" s="9"/>
      <c r="AX72" s="9"/>
      <c r="AY72" s="9"/>
      <c r="AZ72" s="9"/>
    </row>
  </sheetData>
  <mergeCells count="1">
    <mergeCell ref="A33:R35"/>
  </mergeCells>
  <hyperlinks>
    <hyperlink ref="A36" location="'Read Me'!A1" display="Return to Read Me" xr:uid="{FA1C22C1-562B-43F7-B469-92E14AD24482}"/>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256E6-AD69-474A-AA1E-6CFE655A21CD}">
  <sheetPr codeName="Sheet30"/>
  <dimension ref="A1:AV74"/>
  <sheetViews>
    <sheetView zoomScale="70" zoomScaleNormal="70" workbookViewId="0">
      <selection activeCell="A36" sqref="A36"/>
    </sheetView>
  </sheetViews>
  <sheetFormatPr defaultRowHeight="18" x14ac:dyDescent="0.25"/>
  <cols>
    <col min="1" max="16384" width="9.140625" style="1"/>
  </cols>
  <sheetData>
    <row r="1" spans="1:25" ht="26.25" x14ac:dyDescent="0.4">
      <c r="A1" s="2" t="s">
        <v>386</v>
      </c>
    </row>
    <row r="2" spans="1:25" x14ac:dyDescent="0.25">
      <c r="W2" s="1" t="s">
        <v>264</v>
      </c>
      <c r="X2" s="1" t="s">
        <v>265</v>
      </c>
      <c r="Y2" s="1" t="s">
        <v>266</v>
      </c>
    </row>
    <row r="3" spans="1:25" x14ac:dyDescent="0.25">
      <c r="U3" s="1">
        <v>1999</v>
      </c>
      <c r="V3" s="1">
        <v>1999</v>
      </c>
      <c r="W3" s="12">
        <v>1</v>
      </c>
      <c r="X3" s="12">
        <v>2</v>
      </c>
      <c r="Y3" s="12">
        <v>0</v>
      </c>
    </row>
    <row r="4" spans="1:25" x14ac:dyDescent="0.25">
      <c r="U4" s="1">
        <v>2000</v>
      </c>
      <c r="W4" s="12">
        <v>0</v>
      </c>
      <c r="X4" s="12">
        <v>3</v>
      </c>
      <c r="Y4" s="12">
        <v>3</v>
      </c>
    </row>
    <row r="5" spans="1:25" x14ac:dyDescent="0.25">
      <c r="U5" s="1">
        <v>2001</v>
      </c>
      <c r="W5" s="12">
        <v>0</v>
      </c>
      <c r="X5" s="12">
        <v>5</v>
      </c>
      <c r="Y5" s="12">
        <v>4</v>
      </c>
    </row>
    <row r="6" spans="1:25" x14ac:dyDescent="0.25">
      <c r="U6" s="1">
        <v>2002</v>
      </c>
      <c r="V6" s="1">
        <v>2002</v>
      </c>
      <c r="W6" s="12">
        <v>3</v>
      </c>
      <c r="X6" s="12">
        <v>4</v>
      </c>
      <c r="Y6" s="12">
        <v>4</v>
      </c>
    </row>
    <row r="7" spans="1:25" x14ac:dyDescent="0.25">
      <c r="U7" s="1">
        <v>2003</v>
      </c>
      <c r="W7" s="12">
        <v>3</v>
      </c>
      <c r="X7" s="12">
        <v>3</v>
      </c>
      <c r="Y7" s="12">
        <v>5</v>
      </c>
    </row>
    <row r="8" spans="1:25" x14ac:dyDescent="0.25">
      <c r="U8" s="1">
        <v>2004</v>
      </c>
      <c r="W8" s="12">
        <v>2</v>
      </c>
      <c r="X8" s="12">
        <v>4</v>
      </c>
      <c r="Y8" s="12">
        <v>5</v>
      </c>
    </row>
    <row r="9" spans="1:25" x14ac:dyDescent="0.25">
      <c r="U9" s="1">
        <v>2005</v>
      </c>
      <c r="V9" s="1">
        <v>2005</v>
      </c>
      <c r="W9" s="12">
        <v>0</v>
      </c>
      <c r="X9" s="12">
        <v>8</v>
      </c>
      <c r="Y9" s="12">
        <v>4</v>
      </c>
    </row>
    <row r="10" spans="1:25" x14ac:dyDescent="0.25">
      <c r="U10" s="1">
        <v>2006</v>
      </c>
      <c r="W10" s="12">
        <v>1</v>
      </c>
      <c r="X10" s="12">
        <v>8</v>
      </c>
      <c r="Y10" s="12">
        <v>5</v>
      </c>
    </row>
    <row r="11" spans="1:25" x14ac:dyDescent="0.25">
      <c r="U11" s="1">
        <v>2007</v>
      </c>
      <c r="W11" s="12">
        <v>1</v>
      </c>
      <c r="X11" s="12">
        <v>7</v>
      </c>
      <c r="Y11" s="12">
        <v>7</v>
      </c>
    </row>
    <row r="12" spans="1:25" x14ac:dyDescent="0.25">
      <c r="U12" s="1">
        <v>2008</v>
      </c>
      <c r="V12" s="1">
        <v>2008</v>
      </c>
      <c r="W12" s="12">
        <v>0</v>
      </c>
      <c r="X12" s="12">
        <v>1</v>
      </c>
      <c r="Y12" s="12">
        <v>14</v>
      </c>
    </row>
    <row r="13" spans="1:25" x14ac:dyDescent="0.25">
      <c r="U13" s="1">
        <v>2009</v>
      </c>
      <c r="W13" s="12">
        <v>4</v>
      </c>
      <c r="X13" s="12">
        <v>8</v>
      </c>
      <c r="Y13" s="12">
        <v>5</v>
      </c>
    </row>
    <row r="14" spans="1:25" x14ac:dyDescent="0.25">
      <c r="U14" s="1">
        <v>2010</v>
      </c>
      <c r="W14" s="12">
        <v>2</v>
      </c>
      <c r="X14" s="12">
        <v>8</v>
      </c>
      <c r="Y14" s="12">
        <v>8</v>
      </c>
    </row>
    <row r="15" spans="1:25" x14ac:dyDescent="0.25">
      <c r="U15" s="1">
        <v>2011</v>
      </c>
      <c r="V15" s="1">
        <v>2011</v>
      </c>
      <c r="W15" s="12">
        <v>0</v>
      </c>
      <c r="X15" s="12">
        <v>10</v>
      </c>
      <c r="Y15" s="12">
        <v>8</v>
      </c>
    </row>
    <row r="16" spans="1:25" x14ac:dyDescent="0.25">
      <c r="U16" s="1">
        <v>2012</v>
      </c>
      <c r="W16" s="12">
        <v>4</v>
      </c>
      <c r="X16" s="12">
        <v>10</v>
      </c>
      <c r="Y16" s="12">
        <v>6</v>
      </c>
    </row>
    <row r="17" spans="1:25" x14ac:dyDescent="0.25">
      <c r="U17" s="1">
        <v>2013</v>
      </c>
      <c r="W17" s="12">
        <v>8</v>
      </c>
      <c r="X17" s="12">
        <v>8</v>
      </c>
      <c r="Y17" s="12">
        <v>4</v>
      </c>
    </row>
    <row r="18" spans="1:25" x14ac:dyDescent="0.25">
      <c r="U18" s="1">
        <v>2014</v>
      </c>
      <c r="V18" s="1">
        <v>2014</v>
      </c>
      <c r="W18" s="12">
        <v>5</v>
      </c>
      <c r="X18" s="12">
        <v>8</v>
      </c>
      <c r="Y18" s="12">
        <v>7</v>
      </c>
    </row>
    <row r="19" spans="1:25" x14ac:dyDescent="0.25">
      <c r="U19" s="1">
        <v>2015</v>
      </c>
      <c r="W19" s="12">
        <v>9</v>
      </c>
      <c r="X19" s="12">
        <v>4</v>
      </c>
      <c r="Y19" s="12">
        <v>11</v>
      </c>
    </row>
    <row r="20" spans="1:25" x14ac:dyDescent="0.25">
      <c r="U20" s="1">
        <v>2016</v>
      </c>
      <c r="W20" s="12">
        <v>9</v>
      </c>
      <c r="X20" s="12">
        <v>6</v>
      </c>
      <c r="Y20" s="12">
        <v>9</v>
      </c>
    </row>
    <row r="21" spans="1:25" x14ac:dyDescent="0.25">
      <c r="U21" s="1">
        <v>2017</v>
      </c>
      <c r="V21" s="1">
        <v>2017</v>
      </c>
      <c r="W21" s="12">
        <v>6</v>
      </c>
      <c r="X21" s="12">
        <v>13</v>
      </c>
      <c r="Y21" s="12">
        <v>5</v>
      </c>
    </row>
    <row r="32" spans="1:25" x14ac:dyDescent="0.25">
      <c r="A32" s="1" t="s">
        <v>324</v>
      </c>
    </row>
    <row r="33" spans="1:18" x14ac:dyDescent="0.25">
      <c r="A33" s="31" t="s">
        <v>343</v>
      </c>
      <c r="B33" s="31"/>
      <c r="C33" s="31"/>
      <c r="D33" s="31"/>
      <c r="E33" s="31"/>
      <c r="F33" s="31"/>
      <c r="G33" s="31"/>
      <c r="H33" s="31"/>
      <c r="I33" s="31"/>
      <c r="J33" s="31"/>
      <c r="K33" s="31"/>
      <c r="L33" s="31"/>
      <c r="M33" s="31"/>
      <c r="N33" s="31"/>
      <c r="O33" s="31"/>
      <c r="P33" s="31"/>
      <c r="Q33" s="31"/>
      <c r="R33" s="31"/>
    </row>
    <row r="34" spans="1:18" x14ac:dyDescent="0.25">
      <c r="A34" s="31"/>
      <c r="B34" s="31"/>
      <c r="C34" s="31"/>
      <c r="D34" s="31"/>
      <c r="E34" s="31"/>
      <c r="F34" s="31"/>
      <c r="G34" s="31"/>
      <c r="H34" s="31"/>
      <c r="I34" s="31"/>
      <c r="J34" s="31"/>
      <c r="K34" s="31"/>
      <c r="L34" s="31"/>
      <c r="M34" s="31"/>
      <c r="N34" s="31"/>
      <c r="O34" s="31"/>
      <c r="P34" s="31"/>
      <c r="Q34" s="31"/>
      <c r="R34" s="31"/>
    </row>
    <row r="35" spans="1:18" x14ac:dyDescent="0.25">
      <c r="A35" s="31"/>
      <c r="B35" s="31"/>
      <c r="C35" s="31"/>
      <c r="D35" s="31"/>
      <c r="E35" s="31"/>
      <c r="F35" s="31"/>
      <c r="G35" s="31"/>
      <c r="H35" s="31"/>
      <c r="I35" s="31"/>
      <c r="J35" s="31"/>
      <c r="K35" s="31"/>
      <c r="L35" s="31"/>
      <c r="M35" s="31"/>
      <c r="N35" s="31"/>
      <c r="O35" s="31"/>
      <c r="P35" s="31"/>
      <c r="Q35" s="31"/>
      <c r="R35" s="31"/>
    </row>
    <row r="36" spans="1:18" x14ac:dyDescent="0.25">
      <c r="A36" s="27" t="s">
        <v>359</v>
      </c>
    </row>
    <row r="53" spans="42:48" x14ac:dyDescent="0.25">
      <c r="AP53" s="9"/>
      <c r="AQ53" s="9"/>
      <c r="AR53" s="9"/>
      <c r="AS53" s="9"/>
      <c r="AT53" s="9"/>
      <c r="AU53" s="9"/>
      <c r="AV53" s="9"/>
    </row>
    <row r="54" spans="42:48" x14ac:dyDescent="0.25">
      <c r="AP54" s="9"/>
      <c r="AQ54" s="9"/>
      <c r="AR54" s="9"/>
      <c r="AS54" s="9"/>
      <c r="AT54" s="9"/>
      <c r="AU54" s="9"/>
      <c r="AV54" s="9"/>
    </row>
    <row r="55" spans="42:48" x14ac:dyDescent="0.25">
      <c r="AP55" s="9"/>
      <c r="AQ55" s="9"/>
      <c r="AR55" s="9"/>
      <c r="AS55" s="9"/>
      <c r="AT55" s="9"/>
      <c r="AU55" s="9"/>
      <c r="AV55" s="9"/>
    </row>
    <row r="56" spans="42:48" x14ac:dyDescent="0.25">
      <c r="AP56" s="9"/>
      <c r="AQ56" s="9"/>
      <c r="AR56" s="9"/>
      <c r="AS56" s="9"/>
      <c r="AT56" s="9"/>
      <c r="AU56" s="9"/>
      <c r="AV56" s="9"/>
    </row>
    <row r="57" spans="42:48" x14ac:dyDescent="0.25">
      <c r="AP57" s="9"/>
      <c r="AQ57" s="9"/>
      <c r="AR57" s="9"/>
      <c r="AS57" s="9"/>
      <c r="AT57" s="9"/>
      <c r="AU57" s="9"/>
      <c r="AV57" s="9"/>
    </row>
    <row r="58" spans="42:48" x14ac:dyDescent="0.25">
      <c r="AP58" s="9"/>
      <c r="AQ58" s="9"/>
      <c r="AR58" s="9"/>
      <c r="AS58" s="9"/>
      <c r="AT58" s="9"/>
      <c r="AU58" s="9"/>
      <c r="AV58" s="9"/>
    </row>
    <row r="59" spans="42:48" x14ac:dyDescent="0.25">
      <c r="AP59" s="9"/>
      <c r="AQ59" s="9"/>
      <c r="AR59" s="9"/>
      <c r="AS59" s="9"/>
      <c r="AT59" s="9"/>
      <c r="AU59" s="9"/>
      <c r="AV59" s="9"/>
    </row>
    <row r="60" spans="42:48" x14ac:dyDescent="0.25">
      <c r="AP60" s="9"/>
      <c r="AQ60" s="9"/>
      <c r="AR60" s="9"/>
      <c r="AS60" s="9"/>
      <c r="AT60" s="9"/>
      <c r="AU60" s="9"/>
      <c r="AV60" s="9"/>
    </row>
    <row r="61" spans="42:48" x14ac:dyDescent="0.25">
      <c r="AP61" s="9"/>
      <c r="AQ61" s="9"/>
      <c r="AR61" s="9"/>
      <c r="AS61" s="9"/>
      <c r="AT61" s="9"/>
      <c r="AU61" s="9"/>
      <c r="AV61" s="9"/>
    </row>
    <row r="62" spans="42:48" x14ac:dyDescent="0.25">
      <c r="AP62" s="9"/>
      <c r="AQ62" s="9"/>
      <c r="AR62" s="9"/>
      <c r="AS62" s="9"/>
      <c r="AT62" s="9"/>
      <c r="AU62" s="9"/>
      <c r="AV62" s="9"/>
    </row>
    <row r="63" spans="42:48" x14ac:dyDescent="0.25">
      <c r="AP63" s="9"/>
      <c r="AQ63" s="9"/>
      <c r="AR63" s="9"/>
      <c r="AS63" s="9"/>
      <c r="AT63" s="9"/>
      <c r="AU63" s="9"/>
      <c r="AV63" s="9"/>
    </row>
    <row r="64" spans="42:48" x14ac:dyDescent="0.25">
      <c r="AP64" s="9"/>
      <c r="AQ64" s="9"/>
      <c r="AR64" s="9"/>
      <c r="AS64" s="9"/>
      <c r="AT64" s="9"/>
      <c r="AU64" s="9"/>
      <c r="AV64" s="9"/>
    </row>
    <row r="65" spans="42:48" x14ac:dyDescent="0.25">
      <c r="AP65" s="9"/>
      <c r="AQ65" s="9"/>
      <c r="AR65" s="9"/>
      <c r="AS65" s="9"/>
      <c r="AT65" s="9"/>
      <c r="AU65" s="9"/>
      <c r="AV65" s="9"/>
    </row>
    <row r="66" spans="42:48" x14ac:dyDescent="0.25">
      <c r="AP66" s="9"/>
      <c r="AQ66" s="9"/>
      <c r="AR66" s="9"/>
      <c r="AS66" s="9"/>
      <c r="AT66" s="9"/>
      <c r="AU66" s="9"/>
      <c r="AV66" s="9"/>
    </row>
    <row r="67" spans="42:48" x14ac:dyDescent="0.25">
      <c r="AP67" s="9"/>
      <c r="AQ67" s="9"/>
      <c r="AR67" s="9"/>
      <c r="AS67" s="9"/>
      <c r="AT67" s="9"/>
      <c r="AU67" s="9"/>
      <c r="AV67" s="9"/>
    </row>
    <row r="68" spans="42:48" x14ac:dyDescent="0.25">
      <c r="AP68" s="9"/>
      <c r="AQ68" s="9"/>
      <c r="AR68" s="9"/>
      <c r="AS68" s="9"/>
      <c r="AT68" s="9"/>
      <c r="AU68" s="9"/>
      <c r="AV68" s="9"/>
    </row>
    <row r="69" spans="42:48" x14ac:dyDescent="0.25">
      <c r="AP69" s="9"/>
      <c r="AQ69" s="9"/>
      <c r="AR69" s="9"/>
      <c r="AS69" s="9"/>
      <c r="AT69" s="9"/>
      <c r="AU69" s="9"/>
      <c r="AV69" s="9"/>
    </row>
    <row r="70" spans="42:48" x14ac:dyDescent="0.25">
      <c r="AP70" s="9"/>
      <c r="AQ70" s="9"/>
      <c r="AR70" s="9"/>
      <c r="AS70" s="9"/>
      <c r="AT70" s="9"/>
      <c r="AU70" s="9"/>
      <c r="AV70" s="9"/>
    </row>
    <row r="71" spans="42:48" x14ac:dyDescent="0.25">
      <c r="AP71" s="9"/>
      <c r="AQ71" s="9"/>
      <c r="AR71" s="9"/>
      <c r="AS71" s="9"/>
      <c r="AT71" s="9"/>
      <c r="AU71" s="9"/>
      <c r="AV71" s="9"/>
    </row>
    <row r="72" spans="42:48" x14ac:dyDescent="0.25">
      <c r="AP72" s="9"/>
      <c r="AQ72" s="9"/>
      <c r="AR72" s="9"/>
      <c r="AS72" s="9"/>
      <c r="AT72" s="9"/>
      <c r="AU72" s="9"/>
      <c r="AV72" s="9"/>
    </row>
    <row r="73" spans="42:48" x14ac:dyDescent="0.25">
      <c r="AP73" s="9"/>
      <c r="AQ73" s="9"/>
      <c r="AR73" s="9"/>
      <c r="AS73" s="9"/>
      <c r="AT73" s="9"/>
      <c r="AU73" s="9"/>
      <c r="AV73" s="9"/>
    </row>
    <row r="74" spans="42:48" x14ac:dyDescent="0.25">
      <c r="AP74" s="9"/>
      <c r="AQ74" s="9"/>
      <c r="AR74" s="9"/>
      <c r="AS74" s="9"/>
      <c r="AT74" s="9"/>
      <c r="AU74" s="9"/>
      <c r="AV74" s="9"/>
    </row>
  </sheetData>
  <mergeCells count="1">
    <mergeCell ref="A33:R35"/>
  </mergeCells>
  <hyperlinks>
    <hyperlink ref="A36" location="'Read Me'!A1" display="Return to Read Me" xr:uid="{E414BA8D-B1EE-4CAD-8DD9-408E9CBB944C}"/>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C9140-177D-4E06-8F5C-D0C3D65DBE34}">
  <sheetPr codeName="Sheet2"/>
  <dimension ref="A1:AA34"/>
  <sheetViews>
    <sheetView zoomScale="70" zoomScaleNormal="70" workbookViewId="0">
      <selection activeCell="A34" sqref="A34"/>
    </sheetView>
  </sheetViews>
  <sheetFormatPr defaultRowHeight="18" x14ac:dyDescent="0.25"/>
  <cols>
    <col min="1" max="16384" width="9.140625" style="1"/>
  </cols>
  <sheetData>
    <row r="1" spans="1:27" ht="26.25" x14ac:dyDescent="0.4">
      <c r="A1" s="2" t="s">
        <v>361</v>
      </c>
      <c r="U1" s="1" t="s">
        <v>22</v>
      </c>
      <c r="V1" s="1" t="s">
        <v>4</v>
      </c>
      <c r="W1" s="1" t="s">
        <v>5</v>
      </c>
      <c r="X1" s="1" t="s">
        <v>6</v>
      </c>
      <c r="Y1" s="1" t="s">
        <v>3</v>
      </c>
      <c r="Z1" s="1" t="s">
        <v>3</v>
      </c>
      <c r="AA1" s="1" t="s">
        <v>7</v>
      </c>
    </row>
    <row r="2" spans="1:27" x14ac:dyDescent="0.25">
      <c r="U2" s="1">
        <v>2007</v>
      </c>
      <c r="V2" s="1">
        <v>4.9981499999999999</v>
      </c>
      <c r="W2" s="1">
        <v>2.29834</v>
      </c>
      <c r="X2" s="1">
        <v>6.1435700000000004</v>
      </c>
      <c r="Y2" s="1">
        <v>29</v>
      </c>
      <c r="Z2" s="1">
        <v>123</v>
      </c>
      <c r="AA2" s="1">
        <v>152</v>
      </c>
    </row>
    <row r="3" spans="1:27" x14ac:dyDescent="0.25">
      <c r="U3" s="1">
        <v>2008</v>
      </c>
      <c r="V3" s="1">
        <v>8.7144399999999997</v>
      </c>
      <c r="W3" s="1">
        <v>3.8391000000000002</v>
      </c>
      <c r="X3" s="1">
        <v>10.2784</v>
      </c>
      <c r="Y3" s="1">
        <v>29</v>
      </c>
      <c r="Z3" s="1">
        <v>123</v>
      </c>
      <c r="AA3" s="1">
        <v>152</v>
      </c>
    </row>
    <row r="4" spans="1:27" x14ac:dyDescent="0.25">
      <c r="U4" s="1">
        <v>2009</v>
      </c>
      <c r="V4" s="1">
        <v>3.23319</v>
      </c>
      <c r="W4" s="1">
        <v>0.50631199999999998</v>
      </c>
      <c r="X4" s="1">
        <v>4.2091900000000004</v>
      </c>
      <c r="Y4" s="1">
        <v>29</v>
      </c>
      <c r="Z4" s="1">
        <v>123</v>
      </c>
      <c r="AA4" s="1">
        <v>152</v>
      </c>
    </row>
    <row r="5" spans="1:27" x14ac:dyDescent="0.25">
      <c r="U5" s="1">
        <v>2010</v>
      </c>
      <c r="V5" s="1">
        <v>3.5131000000000001</v>
      </c>
      <c r="W5" s="1">
        <v>1.7998799999999999</v>
      </c>
      <c r="X5" s="1">
        <v>4.2574199999999998</v>
      </c>
      <c r="Y5" s="1">
        <v>29</v>
      </c>
      <c r="Z5" s="1">
        <v>123</v>
      </c>
      <c r="AA5" s="1">
        <v>152</v>
      </c>
    </row>
    <row r="6" spans="1:27" x14ac:dyDescent="0.25">
      <c r="U6" s="1">
        <v>2011</v>
      </c>
      <c r="V6" s="1">
        <v>4.9088900000000004</v>
      </c>
      <c r="W6" s="1">
        <v>3.1961499999999998</v>
      </c>
      <c r="X6" s="1">
        <v>5.4108499999999999</v>
      </c>
      <c r="Y6" s="1">
        <v>29</v>
      </c>
      <c r="Z6" s="1">
        <v>123</v>
      </c>
      <c r="AA6" s="1">
        <v>152</v>
      </c>
    </row>
    <row r="7" spans="1:27" x14ac:dyDescent="0.25">
      <c r="U7" s="1">
        <v>2012</v>
      </c>
      <c r="V7" s="1">
        <v>3.8351600000000001</v>
      </c>
      <c r="W7" s="1">
        <v>2.39791</v>
      </c>
      <c r="X7" s="1">
        <v>4.93588</v>
      </c>
      <c r="Y7" s="1">
        <v>29</v>
      </c>
      <c r="Z7" s="1">
        <v>123</v>
      </c>
      <c r="AA7" s="1">
        <v>152</v>
      </c>
    </row>
    <row r="8" spans="1:27" x14ac:dyDescent="0.25">
      <c r="U8" s="1">
        <v>2013</v>
      </c>
      <c r="V8" s="1">
        <v>2.6932800000000001</v>
      </c>
      <c r="W8" s="1">
        <v>1.3749100000000001</v>
      </c>
      <c r="X8" s="1">
        <v>3.98536</v>
      </c>
      <c r="Y8" s="1">
        <v>29</v>
      </c>
      <c r="Z8" s="1">
        <v>123</v>
      </c>
      <c r="AA8" s="1">
        <v>152</v>
      </c>
    </row>
    <row r="9" spans="1:27" x14ac:dyDescent="0.25">
      <c r="U9" s="1">
        <v>2014</v>
      </c>
      <c r="V9" s="1">
        <v>2.71624</v>
      </c>
      <c r="W9" s="1">
        <v>0.629749</v>
      </c>
      <c r="X9" s="1">
        <v>3.4183599999999998</v>
      </c>
      <c r="Y9" s="1">
        <v>29</v>
      </c>
      <c r="Z9" s="1">
        <v>123</v>
      </c>
      <c r="AA9" s="1">
        <v>152</v>
      </c>
    </row>
    <row r="10" spans="1:27" x14ac:dyDescent="0.25">
      <c r="U10" s="1">
        <v>2015</v>
      </c>
      <c r="V10" s="1">
        <v>1.7340800000000001</v>
      </c>
      <c r="W10" s="1">
        <v>0.33430799999999999</v>
      </c>
      <c r="X10" s="1">
        <v>2.6859799999999998</v>
      </c>
      <c r="Y10" s="1">
        <v>29</v>
      </c>
      <c r="Z10" s="1">
        <v>123</v>
      </c>
      <c r="AA10" s="1">
        <v>152</v>
      </c>
    </row>
    <row r="11" spans="1:27" x14ac:dyDescent="0.25">
      <c r="U11" s="1">
        <v>2016</v>
      </c>
      <c r="V11" s="1">
        <v>2.1787299999999998</v>
      </c>
      <c r="W11" s="1">
        <v>0.48335499999999998</v>
      </c>
      <c r="X11" s="1">
        <v>3.5235099999999999</v>
      </c>
      <c r="Y11" s="1">
        <v>29</v>
      </c>
      <c r="Z11" s="1">
        <v>123</v>
      </c>
      <c r="AA11" s="1">
        <v>152</v>
      </c>
    </row>
    <row r="12" spans="1:27" x14ac:dyDescent="0.25">
      <c r="U12" s="1">
        <v>2017</v>
      </c>
      <c r="V12" s="1">
        <v>2.5929199999999999</v>
      </c>
      <c r="W12" s="1">
        <v>1.5968800000000001</v>
      </c>
      <c r="X12" s="1">
        <v>3.5202599999999999</v>
      </c>
      <c r="Y12" s="1">
        <v>29</v>
      </c>
      <c r="Z12" s="1">
        <v>123</v>
      </c>
      <c r="AA12" s="1">
        <v>152</v>
      </c>
    </row>
    <row r="32" spans="1:1" x14ac:dyDescent="0.25">
      <c r="A32" s="1" t="s">
        <v>323</v>
      </c>
    </row>
    <row r="33" spans="1:1" x14ac:dyDescent="0.25">
      <c r="A33" s="1" t="s">
        <v>421</v>
      </c>
    </row>
    <row r="34" spans="1:1" x14ac:dyDescent="0.25">
      <c r="A34" s="27" t="s">
        <v>359</v>
      </c>
    </row>
  </sheetData>
  <hyperlinks>
    <hyperlink ref="A34" location="'Read Me'!A1" display="Return to Read Me" xr:uid="{F3D74DD7-ED1E-4B76-AA5A-3DDB60E6E086}"/>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E6830-9E1E-4462-8301-8DE434838D56}">
  <sheetPr codeName="Sheet31"/>
  <dimension ref="A1:X36"/>
  <sheetViews>
    <sheetView zoomScale="70" zoomScaleNormal="70" workbookViewId="0">
      <selection activeCell="A36" sqref="A36"/>
    </sheetView>
  </sheetViews>
  <sheetFormatPr defaultRowHeight="18" x14ac:dyDescent="0.25"/>
  <cols>
    <col min="1" max="16384" width="9.140625" style="1"/>
  </cols>
  <sheetData>
    <row r="1" spans="1:24" ht="26.25" x14ac:dyDescent="0.4">
      <c r="A1" s="2" t="s">
        <v>387</v>
      </c>
      <c r="U1" s="3"/>
    </row>
    <row r="2" spans="1:24" x14ac:dyDescent="0.25">
      <c r="U2" s="1" t="s">
        <v>44</v>
      </c>
      <c r="V2" s="1" t="s">
        <v>50</v>
      </c>
      <c r="W2" s="1" t="s">
        <v>51</v>
      </c>
      <c r="X2" s="1" t="s">
        <v>267</v>
      </c>
    </row>
    <row r="3" spans="1:24" x14ac:dyDescent="0.25">
      <c r="U3" s="13" t="s">
        <v>52</v>
      </c>
      <c r="V3" s="1">
        <v>15.8</v>
      </c>
      <c r="W3" s="1">
        <v>5.5482000999999999</v>
      </c>
      <c r="X3" s="1">
        <v>36.365769999999998</v>
      </c>
    </row>
    <row r="4" spans="1:24" x14ac:dyDescent="0.25">
      <c r="U4" s="13" t="s">
        <v>53</v>
      </c>
      <c r="V4" s="1">
        <v>12.3</v>
      </c>
      <c r="W4" s="1">
        <v>5</v>
      </c>
      <c r="X4" s="1">
        <v>25.552199999999999</v>
      </c>
    </row>
    <row r="5" spans="1:24" x14ac:dyDescent="0.25">
      <c r="U5" s="13" t="s">
        <v>56</v>
      </c>
      <c r="V5" s="1">
        <v>10.9</v>
      </c>
      <c r="W5" s="1">
        <v>6</v>
      </c>
      <c r="X5" s="1">
        <v>56.201239999999999</v>
      </c>
    </row>
    <row r="6" spans="1:24" x14ac:dyDescent="0.25">
      <c r="U6" s="13" t="s">
        <v>55</v>
      </c>
      <c r="V6" s="1">
        <v>9.7999989999999997</v>
      </c>
      <c r="W6" s="1">
        <v>6.5999999000000003</v>
      </c>
      <c r="X6" s="1">
        <v>42.676729999999999</v>
      </c>
    </row>
    <row r="7" spans="1:24" x14ac:dyDescent="0.25">
      <c r="U7" s="13" t="s">
        <v>49</v>
      </c>
      <c r="V7" s="1">
        <v>7.4</v>
      </c>
      <c r="W7" s="1">
        <v>4.5622648999999997</v>
      </c>
      <c r="X7" s="1">
        <v>37.632179999999998</v>
      </c>
    </row>
    <row r="8" spans="1:24" x14ac:dyDescent="0.25">
      <c r="U8" s="13" t="s">
        <v>54</v>
      </c>
      <c r="V8" s="1">
        <v>7</v>
      </c>
      <c r="W8" s="1">
        <v>3.4000001000000002</v>
      </c>
      <c r="X8" s="1">
        <v>26.502690000000001</v>
      </c>
    </row>
    <row r="10" spans="1:24" x14ac:dyDescent="0.25">
      <c r="V10" s="13"/>
    </row>
    <row r="12" spans="1:24" x14ac:dyDescent="0.25">
      <c r="V12" s="13"/>
    </row>
    <row r="13" spans="1:24" x14ac:dyDescent="0.25">
      <c r="V13" s="13"/>
    </row>
    <row r="14" spans="1:24" x14ac:dyDescent="0.25">
      <c r="V14" s="13"/>
    </row>
    <row r="15" spans="1:24" x14ac:dyDescent="0.25">
      <c r="V15" s="13"/>
    </row>
    <row r="16" spans="1:24" x14ac:dyDescent="0.25">
      <c r="V16" s="13"/>
    </row>
    <row r="17" spans="1:22" x14ac:dyDescent="0.25">
      <c r="V17" s="13"/>
    </row>
    <row r="32" spans="1:22" x14ac:dyDescent="0.25">
      <c r="A32" s="1" t="s">
        <v>325</v>
      </c>
    </row>
    <row r="33" spans="1:18" x14ac:dyDescent="0.25">
      <c r="A33" s="31" t="s">
        <v>411</v>
      </c>
      <c r="B33" s="31"/>
      <c r="C33" s="31"/>
      <c r="D33" s="31"/>
      <c r="E33" s="31"/>
      <c r="F33" s="31"/>
      <c r="G33" s="31"/>
      <c r="H33" s="31"/>
      <c r="I33" s="31"/>
      <c r="J33" s="31"/>
      <c r="K33" s="31"/>
      <c r="L33" s="31"/>
      <c r="M33" s="31"/>
      <c r="N33" s="31"/>
      <c r="O33" s="31"/>
      <c r="P33" s="31"/>
      <c r="Q33" s="31"/>
      <c r="R33" s="31"/>
    </row>
    <row r="34" spans="1:18" x14ac:dyDescent="0.25">
      <c r="A34" s="31"/>
      <c r="B34" s="31"/>
      <c r="C34" s="31"/>
      <c r="D34" s="31"/>
      <c r="E34" s="31"/>
      <c r="F34" s="31"/>
      <c r="G34" s="31"/>
      <c r="H34" s="31"/>
      <c r="I34" s="31"/>
      <c r="J34" s="31"/>
      <c r="K34" s="31"/>
      <c r="L34" s="31"/>
      <c r="M34" s="31"/>
      <c r="N34" s="31"/>
      <c r="O34" s="31"/>
      <c r="P34" s="31"/>
      <c r="Q34" s="31"/>
      <c r="R34" s="31"/>
    </row>
    <row r="35" spans="1:18" x14ac:dyDescent="0.25">
      <c r="A35" s="31"/>
      <c r="B35" s="31"/>
      <c r="C35" s="31"/>
      <c r="D35" s="31"/>
      <c r="E35" s="31"/>
      <c r="F35" s="31"/>
      <c r="G35" s="31"/>
      <c r="H35" s="31"/>
      <c r="I35" s="31"/>
      <c r="J35" s="31"/>
      <c r="K35" s="31"/>
      <c r="L35" s="31"/>
      <c r="M35" s="31"/>
      <c r="N35" s="31"/>
      <c r="O35" s="31"/>
      <c r="P35" s="31"/>
      <c r="Q35" s="31"/>
      <c r="R35" s="31"/>
    </row>
    <row r="36" spans="1:18" x14ac:dyDescent="0.25">
      <c r="A36" s="27" t="s">
        <v>359</v>
      </c>
    </row>
  </sheetData>
  <mergeCells count="1">
    <mergeCell ref="A33:R35"/>
  </mergeCells>
  <hyperlinks>
    <hyperlink ref="A36" location="'Read Me'!A1" display="Return to Read Me" xr:uid="{3E5C4D36-8D14-4445-BC6B-A83CDD02F056}"/>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A8560-6783-4485-A863-594EC26345BB}">
  <sheetPr codeName="Sheet32"/>
  <dimension ref="A1:X36"/>
  <sheetViews>
    <sheetView zoomScale="70" zoomScaleNormal="70" workbookViewId="0">
      <selection activeCell="A36" sqref="A36"/>
    </sheetView>
  </sheetViews>
  <sheetFormatPr defaultRowHeight="18" x14ac:dyDescent="0.25"/>
  <cols>
    <col min="1" max="16384" width="9.140625" style="1"/>
  </cols>
  <sheetData>
    <row r="1" spans="1:24" ht="26.25" x14ac:dyDescent="0.4">
      <c r="A1" s="2" t="s">
        <v>388</v>
      </c>
      <c r="U1" s="3"/>
    </row>
    <row r="2" spans="1:24" x14ac:dyDescent="0.25">
      <c r="U2" s="1" t="s">
        <v>44</v>
      </c>
      <c r="V2" s="1" t="s">
        <v>50</v>
      </c>
      <c r="W2" s="1" t="s">
        <v>51</v>
      </c>
      <c r="X2" s="1" t="s">
        <v>267</v>
      </c>
    </row>
    <row r="3" spans="1:24" x14ac:dyDescent="0.25">
      <c r="U3" s="1" t="s">
        <v>52</v>
      </c>
      <c r="V3" s="1">
        <v>44</v>
      </c>
      <c r="W3" s="1">
        <v>6.4254017000000001</v>
      </c>
      <c r="X3" s="1">
        <v>13.64298</v>
      </c>
    </row>
    <row r="4" spans="1:24" x14ac:dyDescent="0.25">
      <c r="U4" s="1" t="s">
        <v>53</v>
      </c>
      <c r="V4" s="1">
        <v>9.1999999999999993</v>
      </c>
      <c r="W4" s="1">
        <v>4.4000000999999997</v>
      </c>
      <c r="X4" s="1">
        <v>15.210900000000001</v>
      </c>
    </row>
    <row r="5" spans="1:24" x14ac:dyDescent="0.25">
      <c r="U5" s="1" t="s">
        <v>55</v>
      </c>
      <c r="V5" s="1">
        <v>9.1</v>
      </c>
      <c r="W5" s="1">
        <v>5.2429233000000002</v>
      </c>
      <c r="X5" s="1">
        <v>19.319479999999999</v>
      </c>
    </row>
    <row r="6" spans="1:24" x14ac:dyDescent="0.25">
      <c r="U6" s="1" t="s">
        <v>56</v>
      </c>
      <c r="V6" s="1">
        <v>7.6999997999999996</v>
      </c>
      <c r="W6" s="1">
        <v>4.6092700999999998</v>
      </c>
      <c r="X6" s="1">
        <v>13.07063</v>
      </c>
    </row>
    <row r="7" spans="1:24" x14ac:dyDescent="0.25">
      <c r="U7" s="1" t="s">
        <v>49</v>
      </c>
      <c r="V7" s="1">
        <v>5.4</v>
      </c>
      <c r="W7" s="1">
        <v>4.1848063</v>
      </c>
      <c r="X7" s="1">
        <v>15.98077</v>
      </c>
    </row>
    <row r="8" spans="1:24" x14ac:dyDescent="0.25">
      <c r="U8" s="1" t="s">
        <v>54</v>
      </c>
      <c r="V8" s="1">
        <v>3.15</v>
      </c>
      <c r="W8" s="1">
        <v>2.6378349999999999</v>
      </c>
      <c r="X8" s="1">
        <v>22.82461</v>
      </c>
    </row>
    <row r="32" spans="1:1" x14ac:dyDescent="0.25">
      <c r="A32" s="1" t="s">
        <v>325</v>
      </c>
    </row>
    <row r="33" spans="1:18" x14ac:dyDescent="0.25">
      <c r="A33" s="31" t="s">
        <v>411</v>
      </c>
      <c r="B33" s="31"/>
      <c r="C33" s="31"/>
      <c r="D33" s="31"/>
      <c r="E33" s="31"/>
      <c r="F33" s="31"/>
      <c r="G33" s="31"/>
      <c r="H33" s="31"/>
      <c r="I33" s="31"/>
      <c r="J33" s="31"/>
      <c r="K33" s="31"/>
      <c r="L33" s="31"/>
      <c r="M33" s="31"/>
      <c r="N33" s="31"/>
      <c r="O33" s="31"/>
      <c r="P33" s="31"/>
      <c r="Q33" s="31"/>
      <c r="R33" s="31"/>
    </row>
    <row r="34" spans="1:18" x14ac:dyDescent="0.25">
      <c r="A34" s="31"/>
      <c r="B34" s="31"/>
      <c r="C34" s="31"/>
      <c r="D34" s="31"/>
      <c r="E34" s="31"/>
      <c r="F34" s="31"/>
      <c r="G34" s="31"/>
      <c r="H34" s="31"/>
      <c r="I34" s="31"/>
      <c r="J34" s="31"/>
      <c r="K34" s="31"/>
      <c r="L34" s="31"/>
      <c r="M34" s="31"/>
      <c r="N34" s="31"/>
      <c r="O34" s="31"/>
      <c r="P34" s="31"/>
      <c r="Q34" s="31"/>
      <c r="R34" s="31"/>
    </row>
    <row r="35" spans="1:18" x14ac:dyDescent="0.25">
      <c r="A35" s="31"/>
      <c r="B35" s="31"/>
      <c r="C35" s="31"/>
      <c r="D35" s="31"/>
      <c r="E35" s="31"/>
      <c r="F35" s="31"/>
      <c r="G35" s="31"/>
      <c r="H35" s="31"/>
      <c r="I35" s="31"/>
      <c r="J35" s="31"/>
      <c r="K35" s="31"/>
      <c r="L35" s="31"/>
      <c r="M35" s="31"/>
      <c r="N35" s="31"/>
      <c r="O35" s="31"/>
      <c r="P35" s="31"/>
      <c r="Q35" s="31"/>
      <c r="R35" s="31"/>
    </row>
    <row r="36" spans="1:18" x14ac:dyDescent="0.25">
      <c r="A36" s="27" t="s">
        <v>359</v>
      </c>
    </row>
  </sheetData>
  <mergeCells count="1">
    <mergeCell ref="A33:R35"/>
  </mergeCells>
  <hyperlinks>
    <hyperlink ref="A36" location="'Read Me'!A1" display="Return to Read Me" xr:uid="{A080476E-EDE1-4C78-A4B6-2AC606708368}"/>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E76E3-C8F9-4CBF-8854-046EFFEE5BEE}">
  <sheetPr codeName="Sheet33"/>
  <dimension ref="A1:X50"/>
  <sheetViews>
    <sheetView zoomScale="70" zoomScaleNormal="70" workbookViewId="0">
      <selection activeCell="A34" sqref="A34"/>
    </sheetView>
  </sheetViews>
  <sheetFormatPr defaultRowHeight="18" x14ac:dyDescent="0.25"/>
  <cols>
    <col min="1" max="16384" width="9.140625" style="1"/>
  </cols>
  <sheetData>
    <row r="1" spans="1:24" ht="26.25" x14ac:dyDescent="0.4">
      <c r="A1" s="2" t="s">
        <v>389</v>
      </c>
    </row>
    <row r="2" spans="1:24" x14ac:dyDescent="0.25">
      <c r="U2" s="1" t="s">
        <v>0</v>
      </c>
      <c r="V2" s="1" t="s">
        <v>268</v>
      </c>
      <c r="W2" s="1" t="s">
        <v>63</v>
      </c>
    </row>
    <row r="3" spans="1:24" x14ac:dyDescent="0.25">
      <c r="U3" s="1">
        <v>1970</v>
      </c>
      <c r="V3" s="1">
        <v>1.7</v>
      </c>
      <c r="W3" s="1">
        <v>8.5943400000000008</v>
      </c>
      <c r="X3" s="1">
        <v>1970</v>
      </c>
    </row>
    <row r="4" spans="1:24" x14ac:dyDescent="0.25">
      <c r="U4" s="1">
        <v>1971</v>
      </c>
      <c r="V4" s="1">
        <v>4.9000000000000004</v>
      </c>
      <c r="W4" s="1">
        <v>2.00834</v>
      </c>
    </row>
    <row r="5" spans="1:24" x14ac:dyDescent="0.25">
      <c r="U5" s="1">
        <v>1972</v>
      </c>
      <c r="V5" s="1">
        <v>6.8</v>
      </c>
      <c r="W5" s="1">
        <v>7.2808299999999999</v>
      </c>
    </row>
    <row r="6" spans="1:24" x14ac:dyDescent="0.25">
      <c r="U6" s="1">
        <v>1973</v>
      </c>
      <c r="V6" s="1">
        <v>8.5</v>
      </c>
      <c r="W6" s="1">
        <v>75.450100000000006</v>
      </c>
    </row>
    <row r="7" spans="1:24" x14ac:dyDescent="0.25">
      <c r="U7" s="1">
        <v>1974</v>
      </c>
      <c r="V7" s="1">
        <v>18.7</v>
      </c>
      <c r="W7" s="1">
        <v>36.57</v>
      </c>
      <c r="X7" s="1">
        <v>1974</v>
      </c>
    </row>
    <row r="8" spans="1:24" x14ac:dyDescent="0.25">
      <c r="U8" s="1">
        <v>1975</v>
      </c>
      <c r="V8" s="1">
        <v>14.7</v>
      </c>
      <c r="W8" s="1">
        <v>-22.8613</v>
      </c>
    </row>
    <row r="9" spans="1:24" x14ac:dyDescent="0.25">
      <c r="U9" s="1">
        <v>1976</v>
      </c>
      <c r="V9" s="1">
        <v>7.1</v>
      </c>
      <c r="W9" s="1">
        <v>-9.8726099999999999</v>
      </c>
    </row>
    <row r="10" spans="1:24" x14ac:dyDescent="0.25">
      <c r="U10" s="1">
        <v>1977</v>
      </c>
      <c r="V10" s="1">
        <v>9.9499999999999993</v>
      </c>
      <c r="W10" s="1">
        <v>3.8037800000000002</v>
      </c>
    </row>
    <row r="11" spans="1:24" x14ac:dyDescent="0.25">
      <c r="U11" s="1">
        <v>1978</v>
      </c>
      <c r="V11" s="1">
        <v>8.1999999999999993</v>
      </c>
      <c r="W11" s="1">
        <v>10.3124</v>
      </c>
      <c r="X11" s="1">
        <v>1978</v>
      </c>
    </row>
    <row r="12" spans="1:24" x14ac:dyDescent="0.25">
      <c r="U12" s="1">
        <v>1979</v>
      </c>
      <c r="V12" s="1">
        <v>11</v>
      </c>
      <c r="W12" s="1">
        <v>13.250999999999999</v>
      </c>
    </row>
    <row r="13" spans="1:24" x14ac:dyDescent="0.25">
      <c r="U13" s="1">
        <v>1980</v>
      </c>
      <c r="V13" s="1">
        <v>14.4</v>
      </c>
      <c r="W13" s="1">
        <v>14.9223</v>
      </c>
    </row>
    <row r="14" spans="1:24" x14ac:dyDescent="0.25">
      <c r="U14" s="1">
        <v>1981</v>
      </c>
      <c r="V14" s="1">
        <v>13.9</v>
      </c>
      <c r="W14" s="1">
        <v>-6.9316500000000003</v>
      </c>
    </row>
    <row r="15" spans="1:24" x14ac:dyDescent="0.25">
      <c r="U15" s="1">
        <v>1982</v>
      </c>
      <c r="V15" s="1">
        <v>7.8</v>
      </c>
      <c r="W15" s="1">
        <v>-20.021000000000001</v>
      </c>
      <c r="X15" s="1">
        <v>1982</v>
      </c>
    </row>
    <row r="16" spans="1:24" x14ac:dyDescent="0.25">
      <c r="U16" s="1">
        <v>1983</v>
      </c>
      <c r="V16" s="1">
        <v>5.4</v>
      </c>
      <c r="W16" s="1">
        <v>8.8439200000000007</v>
      </c>
    </row>
    <row r="17" spans="1:24" x14ac:dyDescent="0.25">
      <c r="U17" s="1">
        <v>1984</v>
      </c>
      <c r="V17" s="1">
        <v>7.2</v>
      </c>
      <c r="W17" s="1">
        <v>2.5305599999999999</v>
      </c>
    </row>
    <row r="18" spans="1:24" x14ac:dyDescent="0.25">
      <c r="U18" s="1">
        <v>1985</v>
      </c>
      <c r="V18" s="1">
        <v>4.5999999999999996</v>
      </c>
      <c r="W18" s="1">
        <v>-17.545300000000001</v>
      </c>
    </row>
    <row r="19" spans="1:24" x14ac:dyDescent="0.25">
      <c r="U19" s="1">
        <v>1986</v>
      </c>
      <c r="V19" s="1">
        <v>2.9</v>
      </c>
      <c r="W19" s="1">
        <v>-12.400700000000001</v>
      </c>
      <c r="X19" s="1">
        <v>1986</v>
      </c>
    </row>
    <row r="20" spans="1:24" x14ac:dyDescent="0.25">
      <c r="U20" s="1">
        <v>1987</v>
      </c>
      <c r="V20" s="1">
        <v>3.7</v>
      </c>
      <c r="W20" s="1">
        <v>6.8340300000000003</v>
      </c>
    </row>
    <row r="21" spans="1:24" x14ac:dyDescent="0.25">
      <c r="U21" s="1">
        <v>1988</v>
      </c>
      <c r="V21" s="1">
        <v>4.0999999999999996</v>
      </c>
      <c r="W21" s="1">
        <v>27.436900000000001</v>
      </c>
    </row>
    <row r="22" spans="1:24" x14ac:dyDescent="0.25">
      <c r="U22" s="1">
        <v>1989</v>
      </c>
      <c r="V22" s="1">
        <v>4.0999999999999996</v>
      </c>
      <c r="W22" s="1">
        <v>1.1951499999999999</v>
      </c>
    </row>
    <row r="23" spans="1:24" x14ac:dyDescent="0.25">
      <c r="U23" s="1">
        <v>1990</v>
      </c>
      <c r="V23" s="1">
        <v>4.7</v>
      </c>
      <c r="W23" s="1">
        <v>-6.9343700000000004</v>
      </c>
      <c r="X23" s="1">
        <v>1990</v>
      </c>
    </row>
    <row r="24" spans="1:24" x14ac:dyDescent="0.25">
      <c r="U24" s="1">
        <v>1991</v>
      </c>
      <c r="V24" s="1">
        <v>7.8</v>
      </c>
      <c r="W24" s="1">
        <v>-1.0152300000000001</v>
      </c>
    </row>
    <row r="25" spans="1:24" x14ac:dyDescent="0.25">
      <c r="U25" s="1">
        <v>1992</v>
      </c>
      <c r="V25" s="1">
        <v>5</v>
      </c>
      <c r="W25" s="1">
        <v>-0.34798299999999999</v>
      </c>
    </row>
    <row r="26" spans="1:24" x14ac:dyDescent="0.25">
      <c r="U26" s="1">
        <v>1993</v>
      </c>
      <c r="V26" s="1">
        <v>2.5</v>
      </c>
      <c r="W26" s="1">
        <v>0.45947399999999999</v>
      </c>
    </row>
    <row r="27" spans="1:24" x14ac:dyDescent="0.25">
      <c r="U27" s="1">
        <v>1994</v>
      </c>
      <c r="V27" s="1">
        <v>4.9000000000000004</v>
      </c>
      <c r="W27" s="1">
        <v>7.40944</v>
      </c>
      <c r="X27" s="1">
        <v>1994</v>
      </c>
    </row>
    <row r="28" spans="1:24" x14ac:dyDescent="0.25">
      <c r="U28" s="1">
        <v>1995</v>
      </c>
      <c r="V28" s="1">
        <v>8.6999999999999993</v>
      </c>
      <c r="W28" s="1">
        <v>8.4653399999999994</v>
      </c>
    </row>
    <row r="29" spans="1:24" x14ac:dyDescent="0.25">
      <c r="U29" s="1">
        <v>1996</v>
      </c>
      <c r="V29" s="1">
        <v>7.2</v>
      </c>
      <c r="W29" s="1">
        <v>7.8517599999999996</v>
      </c>
    </row>
    <row r="30" spans="1:24" x14ac:dyDescent="0.25">
      <c r="U30" s="1">
        <v>1997</v>
      </c>
      <c r="V30" s="1">
        <v>5.2</v>
      </c>
      <c r="W30" s="1">
        <v>-7.5567799999999998</v>
      </c>
    </row>
    <row r="31" spans="1:24" x14ac:dyDescent="0.25">
      <c r="U31" s="1">
        <v>1998</v>
      </c>
      <c r="V31" s="1">
        <v>4.2</v>
      </c>
      <c r="W31" s="1">
        <v>-8.8045399999999994</v>
      </c>
      <c r="X31" s="1">
        <v>1998</v>
      </c>
    </row>
    <row r="32" spans="1:24" x14ac:dyDescent="0.25">
      <c r="A32" s="1" t="s">
        <v>325</v>
      </c>
      <c r="U32" s="1">
        <v>1999</v>
      </c>
      <c r="V32" s="1">
        <v>2.1</v>
      </c>
      <c r="W32" s="1">
        <v>-16.614899999999999</v>
      </c>
    </row>
    <row r="33" spans="1:24" x14ac:dyDescent="0.25">
      <c r="A33" s="1" t="s">
        <v>344</v>
      </c>
      <c r="U33" s="1">
        <v>2000</v>
      </c>
      <c r="V33" s="1">
        <v>2</v>
      </c>
      <c r="W33" s="1">
        <v>-2.7961900000000002</v>
      </c>
    </row>
    <row r="34" spans="1:24" x14ac:dyDescent="0.25">
      <c r="A34" s="27" t="s">
        <v>359</v>
      </c>
      <c r="U34" s="1">
        <v>2001</v>
      </c>
      <c r="V34" s="1">
        <v>2.2000000000000002</v>
      </c>
      <c r="W34" s="1">
        <v>3.3454100000000002</v>
      </c>
    </row>
    <row r="35" spans="1:24" x14ac:dyDescent="0.25">
      <c r="U35" s="1">
        <v>2002</v>
      </c>
      <c r="V35" s="1">
        <v>3.1</v>
      </c>
      <c r="W35" s="1">
        <v>5.9381500000000003</v>
      </c>
      <c r="X35" s="1">
        <v>2002</v>
      </c>
    </row>
    <row r="36" spans="1:24" x14ac:dyDescent="0.25">
      <c r="U36" s="1">
        <v>2003</v>
      </c>
      <c r="V36" s="1">
        <v>2.2000000000000002</v>
      </c>
      <c r="W36" s="1">
        <v>7.8435199999999998</v>
      </c>
    </row>
    <row r="37" spans="1:24" x14ac:dyDescent="0.25">
      <c r="U37" s="1">
        <v>2004</v>
      </c>
      <c r="V37" s="1">
        <v>4</v>
      </c>
      <c r="W37" s="1">
        <v>13.4994</v>
      </c>
    </row>
    <row r="38" spans="1:24" x14ac:dyDescent="0.25">
      <c r="U38" s="1">
        <v>2005</v>
      </c>
      <c r="V38" s="1">
        <v>5.4</v>
      </c>
      <c r="W38" s="1">
        <v>-1.86039</v>
      </c>
    </row>
    <row r="39" spans="1:24" x14ac:dyDescent="0.25">
      <c r="U39" s="1">
        <v>2006</v>
      </c>
      <c r="V39" s="1">
        <v>4.0999999999999996</v>
      </c>
      <c r="W39" s="1">
        <v>8.8463999999999992</v>
      </c>
      <c r="X39" s="1">
        <v>2006</v>
      </c>
    </row>
    <row r="40" spans="1:24" x14ac:dyDescent="0.25">
      <c r="U40" s="1">
        <v>2007</v>
      </c>
      <c r="V40" s="1">
        <v>6.39</v>
      </c>
      <c r="W40" s="1">
        <v>24.516200000000001</v>
      </c>
    </row>
    <row r="41" spans="1:24" x14ac:dyDescent="0.25">
      <c r="U41" s="1">
        <v>2008</v>
      </c>
      <c r="V41" s="1">
        <v>10.4</v>
      </c>
      <c r="W41" s="1">
        <v>32.863100000000003</v>
      </c>
    </row>
    <row r="42" spans="1:24" x14ac:dyDescent="0.25">
      <c r="U42" s="1">
        <v>2009</v>
      </c>
      <c r="V42" s="1">
        <v>5.5</v>
      </c>
      <c r="W42" s="1">
        <v>-16.6187</v>
      </c>
    </row>
    <row r="43" spans="1:24" x14ac:dyDescent="0.25">
      <c r="U43" s="1">
        <v>2010</v>
      </c>
      <c r="V43" s="1">
        <v>3.6949100000000001</v>
      </c>
      <c r="W43" s="1">
        <v>7.9097900000000001</v>
      </c>
      <c r="X43" s="1">
        <v>2010</v>
      </c>
    </row>
    <row r="44" spans="1:24" x14ac:dyDescent="0.25">
      <c r="U44" s="1">
        <v>2011</v>
      </c>
      <c r="V44" s="1">
        <v>4.0801889999999998</v>
      </c>
      <c r="W44" s="1">
        <v>22.55</v>
      </c>
    </row>
    <row r="45" spans="1:24" x14ac:dyDescent="0.25">
      <c r="U45" s="1">
        <v>2012</v>
      </c>
      <c r="V45" s="1">
        <v>5.04</v>
      </c>
      <c r="W45" s="1">
        <v>1.57487</v>
      </c>
    </row>
    <row r="46" spans="1:24" x14ac:dyDescent="0.25">
      <c r="U46" s="1">
        <v>2013</v>
      </c>
      <c r="V46" s="1">
        <v>3.18981</v>
      </c>
      <c r="W46" s="1">
        <v>-7.3987800000000004</v>
      </c>
    </row>
    <row r="47" spans="1:24" x14ac:dyDescent="0.25">
      <c r="U47" s="1">
        <v>2014</v>
      </c>
      <c r="V47" s="1">
        <v>2.2999999999999998</v>
      </c>
      <c r="W47" s="1">
        <v>-7.0877100000000004</v>
      </c>
      <c r="X47" s="1">
        <v>2014</v>
      </c>
    </row>
    <row r="48" spans="1:24" x14ac:dyDescent="0.25">
      <c r="U48" s="1">
        <v>2015</v>
      </c>
      <c r="V48" s="1">
        <v>4.1498699999999999</v>
      </c>
      <c r="W48" s="1">
        <v>-17.180199999999999</v>
      </c>
    </row>
    <row r="49" spans="21:24" x14ac:dyDescent="0.25">
      <c r="U49" s="1">
        <v>2016</v>
      </c>
      <c r="V49" s="1">
        <v>3.02718</v>
      </c>
      <c r="W49" s="1">
        <v>1.52199</v>
      </c>
    </row>
    <row r="50" spans="21:24" x14ac:dyDescent="0.25">
      <c r="U50" s="1">
        <v>2017</v>
      </c>
      <c r="V50" s="1">
        <v>6.7621500000000001E-2</v>
      </c>
      <c r="W50" s="1">
        <v>0.68850100000000003</v>
      </c>
      <c r="X50" s="1">
        <v>2017</v>
      </c>
    </row>
  </sheetData>
  <hyperlinks>
    <hyperlink ref="A34" location="'Read Me'!A1" display="Return to Read Me" xr:uid="{B3F1EE1C-CC1A-4002-A67B-C09445F50B32}"/>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EFC7B-AFEE-4779-ACC3-3769ACE5C62E}">
  <sheetPr codeName="Sheet36"/>
  <dimension ref="A1:X50"/>
  <sheetViews>
    <sheetView zoomScale="70" zoomScaleNormal="70" workbookViewId="0">
      <selection activeCell="A34" sqref="A34"/>
    </sheetView>
  </sheetViews>
  <sheetFormatPr defaultRowHeight="18" x14ac:dyDescent="0.25"/>
  <cols>
    <col min="1" max="16384" width="9.140625" style="1"/>
  </cols>
  <sheetData>
    <row r="1" spans="1:24" ht="26.25" x14ac:dyDescent="0.4">
      <c r="A1" s="2" t="s">
        <v>390</v>
      </c>
    </row>
    <row r="2" spans="1:24" x14ac:dyDescent="0.25">
      <c r="U2" s="1" t="s">
        <v>0</v>
      </c>
      <c r="V2" s="1" t="s">
        <v>269</v>
      </c>
      <c r="W2" s="1" t="s">
        <v>63</v>
      </c>
    </row>
    <row r="3" spans="1:24" x14ac:dyDescent="0.25">
      <c r="U3" s="1">
        <v>1970</v>
      </c>
      <c r="V3" s="1">
        <v>5.2</v>
      </c>
      <c r="W3" s="1">
        <v>16.579499999999999</v>
      </c>
      <c r="X3" s="1">
        <v>1970</v>
      </c>
    </row>
    <row r="4" spans="1:24" x14ac:dyDescent="0.25">
      <c r="U4" s="1">
        <v>1971</v>
      </c>
      <c r="V4" s="1">
        <v>3.2</v>
      </c>
      <c r="W4" s="1">
        <v>28.436</v>
      </c>
    </row>
    <row r="5" spans="1:24" x14ac:dyDescent="0.25">
      <c r="U5" s="1">
        <v>1972</v>
      </c>
      <c r="V5" s="1">
        <v>3.7</v>
      </c>
      <c r="W5" s="1">
        <v>8.1180800000000009</v>
      </c>
    </row>
    <row r="6" spans="1:24" x14ac:dyDescent="0.25">
      <c r="U6" s="1">
        <v>1973</v>
      </c>
      <c r="V6" s="1">
        <v>6</v>
      </c>
      <c r="W6" s="1">
        <v>42.320799999999998</v>
      </c>
    </row>
    <row r="7" spans="1:24" x14ac:dyDescent="0.25">
      <c r="U7" s="1">
        <v>1974</v>
      </c>
      <c r="V7" s="1">
        <v>36.700000000000003</v>
      </c>
      <c r="W7" s="1">
        <v>230.935</v>
      </c>
      <c r="X7" s="1">
        <v>1974</v>
      </c>
    </row>
    <row r="8" spans="1:24" x14ac:dyDescent="0.25">
      <c r="U8" s="1">
        <v>1975</v>
      </c>
      <c r="V8" s="1">
        <v>10.7</v>
      </c>
      <c r="W8" s="1">
        <v>0.36231999999999998</v>
      </c>
    </row>
    <row r="9" spans="1:24" x14ac:dyDescent="0.25">
      <c r="U9" s="1">
        <v>1976</v>
      </c>
      <c r="V9" s="1">
        <v>8.9</v>
      </c>
      <c r="W9" s="1">
        <v>10.9747</v>
      </c>
    </row>
    <row r="10" spans="1:24" x14ac:dyDescent="0.25">
      <c r="U10" s="1">
        <v>1977</v>
      </c>
      <c r="V10" s="1">
        <v>11.4</v>
      </c>
      <c r="W10" s="1">
        <v>10.2798</v>
      </c>
    </row>
    <row r="11" spans="1:24" x14ac:dyDescent="0.25">
      <c r="U11" s="1">
        <v>1978</v>
      </c>
      <c r="V11" s="1">
        <v>11.6</v>
      </c>
      <c r="W11" s="1">
        <v>4.8377600000000003</v>
      </c>
      <c r="X11" s="1">
        <v>1978</v>
      </c>
    </row>
    <row r="12" spans="1:24" x14ac:dyDescent="0.25">
      <c r="U12" s="1">
        <v>1979</v>
      </c>
      <c r="V12" s="1">
        <v>14.9</v>
      </c>
      <c r="W12" s="1">
        <v>114.23699999999999</v>
      </c>
    </row>
    <row r="13" spans="1:24" x14ac:dyDescent="0.25">
      <c r="U13" s="1">
        <v>1980</v>
      </c>
      <c r="V13" s="1">
        <v>34.6</v>
      </c>
      <c r="W13" s="1">
        <v>20.803799999999999</v>
      </c>
    </row>
    <row r="14" spans="1:24" x14ac:dyDescent="0.25">
      <c r="U14" s="1">
        <v>1981</v>
      </c>
      <c r="V14" s="1">
        <v>9.1999999999999993</v>
      </c>
      <c r="W14" s="1">
        <v>-0.23918400000000001</v>
      </c>
    </row>
    <row r="15" spans="1:24" x14ac:dyDescent="0.25">
      <c r="U15" s="1">
        <v>1982</v>
      </c>
      <c r="V15" s="1">
        <v>8.3000000000000007</v>
      </c>
      <c r="W15" s="1">
        <v>-5.29643</v>
      </c>
      <c r="X15" s="1">
        <v>1982</v>
      </c>
    </row>
    <row r="16" spans="1:24" x14ac:dyDescent="0.25">
      <c r="U16" s="1">
        <v>1983</v>
      </c>
      <c r="V16" s="1">
        <v>9.8000000000000007</v>
      </c>
      <c r="W16" s="1">
        <v>-9.3210599999999992</v>
      </c>
    </row>
    <row r="17" spans="1:24" x14ac:dyDescent="0.25">
      <c r="U17" s="1">
        <v>1984</v>
      </c>
      <c r="V17" s="1">
        <v>4.5999999999999996</v>
      </c>
      <c r="W17" s="1">
        <v>-4.0862999999999996</v>
      </c>
    </row>
    <row r="18" spans="1:24" x14ac:dyDescent="0.25">
      <c r="U18" s="1">
        <v>1985</v>
      </c>
      <c r="V18" s="1">
        <v>4.5</v>
      </c>
      <c r="W18" s="1">
        <v>-4.1810099999999997</v>
      </c>
    </row>
    <row r="19" spans="1:24" x14ac:dyDescent="0.25">
      <c r="U19" s="1">
        <v>1986</v>
      </c>
      <c r="V19" s="1">
        <v>-0.1</v>
      </c>
      <c r="W19" s="1">
        <v>-40.568899999999999</v>
      </c>
      <c r="X19" s="1">
        <v>1986</v>
      </c>
    </row>
    <row r="20" spans="1:24" x14ac:dyDescent="0.25">
      <c r="U20" s="1">
        <v>1987</v>
      </c>
      <c r="V20" s="1">
        <v>1.5</v>
      </c>
      <c r="W20" s="1">
        <v>13.6152</v>
      </c>
    </row>
    <row r="21" spans="1:24" x14ac:dyDescent="0.25">
      <c r="U21" s="1">
        <v>1988</v>
      </c>
      <c r="V21" s="1">
        <v>7</v>
      </c>
      <c r="W21" s="1">
        <v>-13.9468</v>
      </c>
    </row>
    <row r="22" spans="1:24" x14ac:dyDescent="0.25">
      <c r="U22" s="1">
        <v>1989</v>
      </c>
      <c r="V22" s="1">
        <v>0.8</v>
      </c>
      <c r="W22" s="1">
        <v>15.9696</v>
      </c>
    </row>
    <row r="23" spans="1:24" x14ac:dyDescent="0.25">
      <c r="U23" s="1">
        <v>1990</v>
      </c>
      <c r="V23" s="1">
        <v>10.7</v>
      </c>
      <c r="W23" s="1">
        <v>24.098400000000002</v>
      </c>
      <c r="X23" s="1">
        <v>1990</v>
      </c>
    </row>
    <row r="24" spans="1:24" x14ac:dyDescent="0.25">
      <c r="U24" s="1">
        <v>1991</v>
      </c>
      <c r="V24" s="1">
        <v>10.7</v>
      </c>
      <c r="W24" s="1">
        <v>-12.7477</v>
      </c>
    </row>
    <row r="25" spans="1:24" x14ac:dyDescent="0.25">
      <c r="U25" s="1">
        <v>1992</v>
      </c>
      <c r="V25" s="1">
        <v>10.7</v>
      </c>
      <c r="W25" s="1">
        <v>-1.3626100000000001</v>
      </c>
    </row>
    <row r="26" spans="1:24" x14ac:dyDescent="0.25">
      <c r="U26" s="1">
        <v>1993</v>
      </c>
      <c r="V26" s="1">
        <v>0</v>
      </c>
      <c r="W26" s="1">
        <v>-8.3269400000000005</v>
      </c>
    </row>
    <row r="27" spans="1:24" x14ac:dyDescent="0.25">
      <c r="U27" s="1">
        <v>1994</v>
      </c>
      <c r="V27" s="1">
        <v>9.6</v>
      </c>
      <c r="W27" s="1">
        <v>-5.7764699999999998</v>
      </c>
      <c r="X27" s="1">
        <v>1994</v>
      </c>
    </row>
    <row r="28" spans="1:24" x14ac:dyDescent="0.25">
      <c r="U28" s="1">
        <v>1995</v>
      </c>
      <c r="V28" s="1">
        <v>7.4</v>
      </c>
      <c r="W28" s="1">
        <v>7.2412200000000002</v>
      </c>
    </row>
    <row r="29" spans="1:24" x14ac:dyDescent="0.25">
      <c r="U29" s="1">
        <v>1996</v>
      </c>
      <c r="V29" s="1">
        <v>7.1</v>
      </c>
      <c r="W29" s="1">
        <v>19.884</v>
      </c>
    </row>
    <row r="30" spans="1:24" x14ac:dyDescent="0.25">
      <c r="U30" s="1">
        <v>1997</v>
      </c>
      <c r="V30" s="1">
        <v>1.8</v>
      </c>
      <c r="W30" s="1">
        <v>-6.3579800000000004</v>
      </c>
    </row>
    <row r="31" spans="1:24" x14ac:dyDescent="0.25">
      <c r="U31" s="1">
        <v>1998</v>
      </c>
      <c r="V31" s="1">
        <v>1.3166869999999999</v>
      </c>
      <c r="W31" s="1">
        <v>-27.896699999999999</v>
      </c>
      <c r="X31" s="1">
        <v>1998</v>
      </c>
    </row>
    <row r="32" spans="1:24" x14ac:dyDescent="0.25">
      <c r="A32" s="1" t="s">
        <v>325</v>
      </c>
      <c r="U32" s="1">
        <v>1999</v>
      </c>
      <c r="V32" s="1">
        <v>4.0999999999999996</v>
      </c>
      <c r="W32" s="1">
        <v>27.123799999999999</v>
      </c>
    </row>
    <row r="33" spans="1:24" x14ac:dyDescent="0.25">
      <c r="A33" s="1" t="s">
        <v>344</v>
      </c>
      <c r="U33" s="1">
        <v>2000</v>
      </c>
      <c r="V33" s="1">
        <v>7.3</v>
      </c>
      <c r="W33" s="1">
        <v>58.615099999999998</v>
      </c>
    </row>
    <row r="34" spans="1:24" x14ac:dyDescent="0.25">
      <c r="A34" s="27" t="s">
        <v>359</v>
      </c>
      <c r="U34" s="1">
        <v>2001</v>
      </c>
      <c r="V34" s="1">
        <v>3.6</v>
      </c>
      <c r="W34" s="1">
        <v>-10.736000000000001</v>
      </c>
    </row>
    <row r="35" spans="1:24" x14ac:dyDescent="0.25">
      <c r="U35" s="1">
        <v>2002</v>
      </c>
      <c r="V35" s="1">
        <v>0.4</v>
      </c>
      <c r="W35" s="1">
        <v>-2.9570599999999998</v>
      </c>
      <c r="X35" s="1">
        <v>2002</v>
      </c>
    </row>
    <row r="36" spans="1:24" x14ac:dyDescent="0.25">
      <c r="U36" s="1">
        <v>2003</v>
      </c>
      <c r="V36" s="1">
        <v>3</v>
      </c>
      <c r="W36" s="1">
        <v>22.121300000000002</v>
      </c>
    </row>
    <row r="37" spans="1:24" x14ac:dyDescent="0.25">
      <c r="U37" s="1">
        <v>2004</v>
      </c>
      <c r="V37" s="1">
        <v>1.9</v>
      </c>
      <c r="W37" s="1">
        <v>27.495200000000001</v>
      </c>
    </row>
    <row r="38" spans="1:24" x14ac:dyDescent="0.25">
      <c r="U38" s="1">
        <v>2005</v>
      </c>
      <c r="V38" s="1">
        <v>7.7</v>
      </c>
      <c r="W38" s="1">
        <v>40.590899999999998</v>
      </c>
    </row>
    <row r="39" spans="1:24" x14ac:dyDescent="0.25">
      <c r="U39" s="1">
        <v>2006</v>
      </c>
      <c r="V39" s="1">
        <v>5.0999999999999996</v>
      </c>
      <c r="W39" s="1">
        <v>13.4252</v>
      </c>
      <c r="X39" s="1">
        <v>2006</v>
      </c>
    </row>
    <row r="40" spans="1:24" x14ac:dyDescent="0.25">
      <c r="U40" s="1">
        <v>2007</v>
      </c>
      <c r="V40" s="1">
        <v>5.9</v>
      </c>
      <c r="W40" s="1">
        <v>10.0543</v>
      </c>
    </row>
    <row r="41" spans="1:24" x14ac:dyDescent="0.25">
      <c r="U41" s="1">
        <v>2008</v>
      </c>
      <c r="V41" s="1">
        <v>10.3</v>
      </c>
      <c r="W41" s="1">
        <v>38.451599999999999</v>
      </c>
    </row>
    <row r="42" spans="1:24" x14ac:dyDescent="0.25">
      <c r="U42" s="1">
        <v>2009</v>
      </c>
      <c r="V42" s="1">
        <v>1.46</v>
      </c>
      <c r="W42" s="1">
        <v>-38.243499999999997</v>
      </c>
    </row>
    <row r="43" spans="1:24" x14ac:dyDescent="0.25">
      <c r="U43" s="1">
        <v>2010</v>
      </c>
      <c r="V43" s="1">
        <v>6.31</v>
      </c>
      <c r="W43" s="1">
        <v>25.407599999999999</v>
      </c>
      <c r="X43" s="1">
        <v>2010</v>
      </c>
    </row>
    <row r="44" spans="1:24" x14ac:dyDescent="0.25">
      <c r="U44" s="1">
        <v>2011</v>
      </c>
      <c r="V44" s="1">
        <v>5.78</v>
      </c>
      <c r="W44" s="1">
        <v>28.69</v>
      </c>
    </row>
    <row r="45" spans="1:24" x14ac:dyDescent="0.25">
      <c r="U45" s="1">
        <v>2012</v>
      </c>
      <c r="V45" s="1">
        <v>5.0679299999999996</v>
      </c>
      <c r="W45" s="1">
        <v>-0.87031099999999995</v>
      </c>
    </row>
    <row r="46" spans="1:24" x14ac:dyDescent="0.25">
      <c r="U46" s="1">
        <v>2013</v>
      </c>
      <c r="V46" s="1">
        <v>1.99</v>
      </c>
      <c r="W46" s="1">
        <v>-0.125418</v>
      </c>
    </row>
    <row r="47" spans="1:24" x14ac:dyDescent="0.25">
      <c r="U47" s="1">
        <v>2014</v>
      </c>
      <c r="V47" s="1">
        <v>2.83</v>
      </c>
      <c r="W47" s="1">
        <v>-7.15015</v>
      </c>
    </row>
    <row r="48" spans="1:24" x14ac:dyDescent="0.25">
      <c r="U48" s="1">
        <v>2015</v>
      </c>
      <c r="V48" s="1">
        <v>1.1499999999999999</v>
      </c>
      <c r="W48" s="1">
        <v>-45.1479</v>
      </c>
    </row>
    <row r="49" spans="21:24" x14ac:dyDescent="0.25">
      <c r="U49" s="1">
        <v>2016</v>
      </c>
      <c r="V49" s="1">
        <v>-1.3805019999999999</v>
      </c>
      <c r="W49" s="1">
        <v>-15.241199999999999</v>
      </c>
    </row>
    <row r="50" spans="21:24" x14ac:dyDescent="0.25">
      <c r="U50" s="1">
        <v>2017</v>
      </c>
      <c r="V50" s="1">
        <v>5.1792699999999998</v>
      </c>
      <c r="W50" s="1">
        <v>23.654499999999999</v>
      </c>
      <c r="X50" s="1">
        <v>2017</v>
      </c>
    </row>
  </sheetData>
  <hyperlinks>
    <hyperlink ref="A34" location="'Read Me'!A1" display="Return to Read Me" xr:uid="{B2F06908-3877-4C0F-8A8A-78B260A72914}"/>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8BA46-5BA7-4F41-9913-6C63EE4DE8DB}">
  <sheetPr codeName="Sheet35"/>
  <dimension ref="A1:BH62"/>
  <sheetViews>
    <sheetView zoomScale="70" zoomScaleNormal="70" workbookViewId="0">
      <selection activeCell="A35" sqref="A35"/>
    </sheetView>
  </sheetViews>
  <sheetFormatPr defaultRowHeight="18" x14ac:dyDescent="0.25"/>
  <cols>
    <col min="1" max="16384" width="9.140625" style="1"/>
  </cols>
  <sheetData>
    <row r="1" spans="1:60" ht="26.25" x14ac:dyDescent="0.4">
      <c r="A1" s="2" t="s">
        <v>391</v>
      </c>
      <c r="AX1" s="14"/>
      <c r="AY1" s="14"/>
      <c r="BD1" s="14"/>
      <c r="BE1" s="14"/>
      <c r="BH1" s="14"/>
    </row>
    <row r="2" spans="1:60" x14ac:dyDescent="0.25">
      <c r="W2" s="1" t="s">
        <v>272</v>
      </c>
      <c r="X2" s="14" t="s">
        <v>50</v>
      </c>
      <c r="Y2" s="14" t="s">
        <v>51</v>
      </c>
      <c r="AV2" s="15"/>
      <c r="AZ2" s="15"/>
      <c r="BB2" s="15"/>
      <c r="BF2" s="15"/>
    </row>
    <row r="3" spans="1:60" x14ac:dyDescent="0.25">
      <c r="V3" s="15" t="s">
        <v>270</v>
      </c>
      <c r="W3" s="1" t="s">
        <v>20</v>
      </c>
      <c r="X3" s="1">
        <v>0.50380000000000003</v>
      </c>
      <c r="Y3" s="1">
        <v>0.5444</v>
      </c>
      <c r="AZ3" s="15"/>
      <c r="BF3" s="15"/>
    </row>
    <row r="4" spans="1:60" x14ac:dyDescent="0.25">
      <c r="U4" s="9"/>
      <c r="W4" s="1" t="s">
        <v>273</v>
      </c>
      <c r="X4" s="1">
        <v>0.47149999999999997</v>
      </c>
      <c r="Y4" s="1">
        <v>0.4098</v>
      </c>
    </row>
    <row r="5" spans="1:60" x14ac:dyDescent="0.25">
      <c r="U5" s="9"/>
      <c r="V5" s="15" t="s">
        <v>271</v>
      </c>
      <c r="W5" s="1" t="s">
        <v>20</v>
      </c>
      <c r="X5" s="1">
        <v>0.04</v>
      </c>
      <c r="Y5" s="1">
        <v>0.84060000000000001</v>
      </c>
      <c r="AV5" s="15"/>
      <c r="AZ5" s="15"/>
      <c r="BB5" s="15"/>
      <c r="BF5" s="15"/>
    </row>
    <row r="6" spans="1:60" x14ac:dyDescent="0.25">
      <c r="U6" s="9"/>
      <c r="V6" s="15"/>
      <c r="W6" s="1" t="s">
        <v>273</v>
      </c>
      <c r="X6" s="1">
        <v>0.15329999999999999</v>
      </c>
      <c r="Y6" s="1">
        <v>0.76980000000000004</v>
      </c>
      <c r="AV6" s="15"/>
      <c r="AZ6" s="15"/>
      <c r="BB6" s="15"/>
      <c r="BF6" s="15"/>
    </row>
    <row r="7" spans="1:60" x14ac:dyDescent="0.25">
      <c r="V7" s="15"/>
      <c r="AZ7" s="15"/>
      <c r="BF7" s="15"/>
    </row>
    <row r="8" spans="1:60" x14ac:dyDescent="0.25">
      <c r="AV8" s="4"/>
      <c r="BB8" s="4"/>
    </row>
    <row r="9" spans="1:60" x14ac:dyDescent="0.25">
      <c r="V9" s="15"/>
    </row>
    <row r="13" spans="1:60" x14ac:dyDescent="0.25">
      <c r="AW13" s="14"/>
      <c r="AX13" s="14"/>
    </row>
    <row r="14" spans="1:60" x14ac:dyDescent="0.25">
      <c r="AU14" s="15"/>
    </row>
    <row r="15" spans="1:60" x14ac:dyDescent="0.25">
      <c r="AU15" s="15"/>
    </row>
    <row r="17" spans="1:47" x14ac:dyDescent="0.25">
      <c r="U17" s="9"/>
      <c r="V17" s="9"/>
      <c r="AU17" s="15"/>
    </row>
    <row r="18" spans="1:47" x14ac:dyDescent="0.25">
      <c r="U18" s="9"/>
      <c r="V18" s="9"/>
      <c r="AU18" s="15"/>
    </row>
    <row r="19" spans="1:47" x14ac:dyDescent="0.25">
      <c r="AU19" s="15"/>
    </row>
    <row r="22" spans="1:47" x14ac:dyDescent="0.25">
      <c r="W22" s="14"/>
      <c r="X22" s="14"/>
    </row>
    <row r="23" spans="1:47" x14ac:dyDescent="0.25">
      <c r="U23" s="15"/>
    </row>
    <row r="25" spans="1:47" x14ac:dyDescent="0.25">
      <c r="U25" s="15"/>
    </row>
    <row r="27" spans="1:47" x14ac:dyDescent="0.25">
      <c r="U27" s="15"/>
    </row>
    <row r="32" spans="1:47" x14ac:dyDescent="0.25">
      <c r="A32" s="1" t="s">
        <v>345</v>
      </c>
    </row>
    <row r="33" spans="1:24" x14ac:dyDescent="0.25">
      <c r="A33" s="31" t="s">
        <v>346</v>
      </c>
      <c r="B33" s="31"/>
      <c r="C33" s="31"/>
      <c r="D33" s="31"/>
      <c r="E33" s="31"/>
      <c r="F33" s="31"/>
      <c r="G33" s="31"/>
      <c r="H33" s="31"/>
      <c r="I33" s="31"/>
      <c r="J33" s="31"/>
      <c r="K33" s="31"/>
      <c r="L33" s="31"/>
      <c r="M33" s="31"/>
      <c r="N33" s="31"/>
      <c r="O33" s="31"/>
      <c r="P33" s="31"/>
      <c r="Q33" s="31"/>
      <c r="R33" s="31"/>
    </row>
    <row r="34" spans="1:24" x14ac:dyDescent="0.25">
      <c r="A34" s="31"/>
      <c r="B34" s="31"/>
      <c r="C34" s="31"/>
      <c r="D34" s="31"/>
      <c r="E34" s="31"/>
      <c r="F34" s="31"/>
      <c r="G34" s="31"/>
      <c r="H34" s="31"/>
      <c r="I34" s="31"/>
      <c r="J34" s="31"/>
      <c r="K34" s="31"/>
      <c r="L34" s="31"/>
      <c r="M34" s="31"/>
      <c r="N34" s="31"/>
      <c r="O34" s="31"/>
      <c r="P34" s="31"/>
      <c r="Q34" s="31"/>
      <c r="R34" s="31"/>
      <c r="W34" s="14"/>
      <c r="X34" s="14"/>
    </row>
    <row r="35" spans="1:24" x14ac:dyDescent="0.25">
      <c r="A35" s="27" t="s">
        <v>359</v>
      </c>
      <c r="U35" s="15"/>
    </row>
    <row r="36" spans="1:24" x14ac:dyDescent="0.25">
      <c r="U36" s="15"/>
    </row>
    <row r="39" spans="1:24" x14ac:dyDescent="0.25">
      <c r="U39" s="15"/>
    </row>
    <row r="40" spans="1:24" x14ac:dyDescent="0.25">
      <c r="U40" s="15"/>
    </row>
    <row r="41" spans="1:24" x14ac:dyDescent="0.25">
      <c r="U41" s="15"/>
    </row>
    <row r="49" spans="31:46" x14ac:dyDescent="0.25">
      <c r="AE49" s="16"/>
      <c r="AT49" s="16"/>
    </row>
    <row r="62" spans="31:46" x14ac:dyDescent="0.25">
      <c r="AF62" s="4"/>
    </row>
  </sheetData>
  <mergeCells count="1">
    <mergeCell ref="A33:R34"/>
  </mergeCells>
  <hyperlinks>
    <hyperlink ref="A35" location="'Read Me'!A1" display="Return to Read Me" xr:uid="{7848585D-8128-4BED-B61F-8B6071A58372}"/>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2AD16-7A08-412A-80D4-BD016B8CDBF5}">
  <sheetPr codeName="Sheet34"/>
  <dimension ref="A1:BH62"/>
  <sheetViews>
    <sheetView zoomScale="70" zoomScaleNormal="70" workbookViewId="0">
      <selection activeCell="A35" sqref="A35"/>
    </sheetView>
  </sheetViews>
  <sheetFormatPr defaultRowHeight="18" x14ac:dyDescent="0.25"/>
  <cols>
    <col min="1" max="16384" width="9.140625" style="1"/>
  </cols>
  <sheetData>
    <row r="1" spans="1:60" ht="26.25" x14ac:dyDescent="0.4">
      <c r="A1" s="2" t="s">
        <v>392</v>
      </c>
      <c r="AX1" s="14"/>
      <c r="AY1" s="14"/>
      <c r="BD1" s="14"/>
      <c r="BE1" s="14"/>
      <c r="BH1" s="14"/>
    </row>
    <row r="2" spans="1:60" x14ac:dyDescent="0.25">
      <c r="X2" s="14" t="s">
        <v>5</v>
      </c>
      <c r="Y2" s="14" t="s">
        <v>6</v>
      </c>
      <c r="AV2" s="15"/>
      <c r="AZ2" s="15"/>
      <c r="BB2" s="15"/>
      <c r="BF2" s="15"/>
    </row>
    <row r="3" spans="1:60" x14ac:dyDescent="0.25">
      <c r="V3" s="15" t="s">
        <v>270</v>
      </c>
      <c r="W3" s="1" t="s">
        <v>20</v>
      </c>
      <c r="X3" s="1">
        <v>0.46160000000000001</v>
      </c>
      <c r="Y3" s="1">
        <v>0.63009999999999999</v>
      </c>
      <c r="AZ3" s="15"/>
      <c r="BF3" s="15"/>
    </row>
    <row r="4" spans="1:60" x14ac:dyDescent="0.25">
      <c r="W4" s="1" t="s">
        <v>60</v>
      </c>
      <c r="X4" s="1">
        <v>0.74809999999999999</v>
      </c>
      <c r="Y4" s="1">
        <v>0.38090000000000002</v>
      </c>
    </row>
    <row r="5" spans="1:60" x14ac:dyDescent="0.25">
      <c r="V5" s="15" t="s">
        <v>271</v>
      </c>
      <c r="W5" s="1" t="s">
        <v>20</v>
      </c>
      <c r="X5" s="1">
        <v>8.4199999999999997E-2</v>
      </c>
      <c r="Y5" s="1">
        <v>0.3957</v>
      </c>
      <c r="AV5" s="15"/>
      <c r="AZ5" s="15"/>
      <c r="BB5" s="15"/>
      <c r="BF5" s="15"/>
    </row>
    <row r="6" spans="1:60" x14ac:dyDescent="0.25">
      <c r="W6" s="1" t="s">
        <v>59</v>
      </c>
      <c r="X6" s="1">
        <v>9.5899999999999999E-2</v>
      </c>
      <c r="Y6" s="1">
        <v>0.47139999999999999</v>
      </c>
      <c r="AV6" s="15"/>
      <c r="AZ6" s="15"/>
      <c r="BB6" s="15"/>
      <c r="BF6" s="15"/>
    </row>
    <row r="7" spans="1:60" x14ac:dyDescent="0.25">
      <c r="AZ7" s="15"/>
      <c r="BF7" s="15"/>
    </row>
    <row r="8" spans="1:60" x14ac:dyDescent="0.25">
      <c r="AV8" s="4"/>
      <c r="BB8" s="4"/>
    </row>
    <row r="12" spans="1:60" x14ac:dyDescent="0.25">
      <c r="X12" s="14"/>
      <c r="Y12" s="14"/>
    </row>
    <row r="13" spans="1:60" x14ac:dyDescent="0.25">
      <c r="V13" s="15"/>
      <c r="AW13" s="14"/>
      <c r="AX13" s="14"/>
    </row>
    <row r="14" spans="1:60" x14ac:dyDescent="0.25">
      <c r="U14" s="9"/>
      <c r="AU14" s="15"/>
    </row>
    <row r="15" spans="1:60" x14ac:dyDescent="0.25">
      <c r="U15" s="9"/>
      <c r="V15" s="15"/>
      <c r="AU15" s="15"/>
    </row>
    <row r="16" spans="1:60" x14ac:dyDescent="0.25">
      <c r="U16" s="9"/>
      <c r="V16" s="15"/>
    </row>
    <row r="17" spans="1:47" x14ac:dyDescent="0.25">
      <c r="U17" s="9"/>
      <c r="V17" s="9"/>
      <c r="AU17" s="15"/>
    </row>
    <row r="18" spans="1:47" x14ac:dyDescent="0.25">
      <c r="U18" s="9"/>
      <c r="V18" s="9"/>
      <c r="AU18" s="15"/>
    </row>
    <row r="19" spans="1:47" x14ac:dyDescent="0.25">
      <c r="AU19" s="15"/>
    </row>
    <row r="22" spans="1:47" x14ac:dyDescent="0.25">
      <c r="W22" s="14"/>
      <c r="X22" s="14"/>
    </row>
    <row r="23" spans="1:47" x14ac:dyDescent="0.25">
      <c r="U23" s="15"/>
    </row>
    <row r="25" spans="1:47" x14ac:dyDescent="0.25">
      <c r="U25" s="15"/>
    </row>
    <row r="27" spans="1:47" x14ac:dyDescent="0.25">
      <c r="U27" s="15"/>
    </row>
    <row r="32" spans="1:47" x14ac:dyDescent="0.25">
      <c r="A32" s="1" t="s">
        <v>345</v>
      </c>
    </row>
    <row r="33" spans="1:24" x14ac:dyDescent="0.25">
      <c r="A33" s="31" t="s">
        <v>347</v>
      </c>
      <c r="B33" s="31"/>
      <c r="C33" s="31"/>
      <c r="D33" s="31"/>
      <c r="E33" s="31"/>
      <c r="F33" s="31"/>
      <c r="G33" s="31"/>
      <c r="H33" s="31"/>
      <c r="I33" s="31"/>
      <c r="J33" s="31"/>
      <c r="K33" s="31"/>
      <c r="L33" s="31"/>
      <c r="M33" s="31"/>
      <c r="N33" s="31"/>
      <c r="O33" s="31"/>
      <c r="P33" s="31"/>
      <c r="Q33" s="31"/>
      <c r="R33" s="31"/>
    </row>
    <row r="34" spans="1:24" x14ac:dyDescent="0.25">
      <c r="A34" s="31"/>
      <c r="B34" s="31"/>
      <c r="C34" s="31"/>
      <c r="D34" s="31"/>
      <c r="E34" s="31"/>
      <c r="F34" s="31"/>
      <c r="G34" s="31"/>
      <c r="H34" s="31"/>
      <c r="I34" s="31"/>
      <c r="J34" s="31"/>
      <c r="K34" s="31"/>
      <c r="L34" s="31"/>
      <c r="M34" s="31"/>
      <c r="N34" s="31"/>
      <c r="O34" s="31"/>
      <c r="P34" s="31"/>
      <c r="Q34" s="31"/>
      <c r="R34" s="31"/>
      <c r="W34" s="14"/>
      <c r="X34" s="14"/>
    </row>
    <row r="35" spans="1:24" x14ac:dyDescent="0.25">
      <c r="A35" s="27" t="s">
        <v>359</v>
      </c>
      <c r="U35" s="15"/>
    </row>
    <row r="36" spans="1:24" x14ac:dyDescent="0.25">
      <c r="U36" s="15"/>
    </row>
    <row r="39" spans="1:24" x14ac:dyDescent="0.25">
      <c r="U39" s="15"/>
    </row>
    <row r="40" spans="1:24" x14ac:dyDescent="0.25">
      <c r="U40" s="15"/>
    </row>
    <row r="41" spans="1:24" x14ac:dyDescent="0.25">
      <c r="U41" s="15"/>
    </row>
    <row r="49" spans="31:46" x14ac:dyDescent="0.25">
      <c r="AE49" s="16"/>
      <c r="AT49" s="16"/>
    </row>
    <row r="62" spans="31:46" x14ac:dyDescent="0.25">
      <c r="AF62" s="4"/>
    </row>
  </sheetData>
  <mergeCells count="1">
    <mergeCell ref="A33:R34"/>
  </mergeCells>
  <hyperlinks>
    <hyperlink ref="A35" location="'Read Me'!A1" display="Return to Read Me" xr:uid="{89A8FE47-089A-4D6A-A02A-1077BDEBEDD4}"/>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9016-6D45-4276-80D3-52BE7AF3DCB9}">
  <sheetPr codeName="Sheet37"/>
  <dimension ref="A1:X49"/>
  <sheetViews>
    <sheetView zoomScale="70" zoomScaleNormal="70" workbookViewId="0">
      <selection activeCell="A36" sqref="A36"/>
    </sheetView>
  </sheetViews>
  <sheetFormatPr defaultRowHeight="18" x14ac:dyDescent="0.25"/>
  <cols>
    <col min="1" max="21" width="9.140625" style="1"/>
    <col min="22" max="24" width="9.42578125" style="1" bestFit="1" customWidth="1"/>
    <col min="25" max="16384" width="9.140625" style="1"/>
  </cols>
  <sheetData>
    <row r="1" spans="1:24" ht="26.25" x14ac:dyDescent="0.4">
      <c r="A1" s="2" t="s">
        <v>393</v>
      </c>
      <c r="U1" s="9"/>
    </row>
    <row r="2" spans="1:24" x14ac:dyDescent="0.25">
      <c r="V2" s="1" t="s">
        <v>0</v>
      </c>
      <c r="W2" s="1" t="s">
        <v>20</v>
      </c>
      <c r="X2" s="1" t="s">
        <v>19</v>
      </c>
    </row>
    <row r="3" spans="1:24" x14ac:dyDescent="0.25">
      <c r="V3" s="1">
        <v>1971</v>
      </c>
      <c r="W3" s="1">
        <v>2.6818749333333298</v>
      </c>
      <c r="X3" s="1">
        <v>2.33217045</v>
      </c>
    </row>
    <row r="4" spans="1:24" x14ac:dyDescent="0.25">
      <c r="V4" s="1">
        <v>1972</v>
      </c>
      <c r="W4" s="1">
        <v>3.9269256000000001</v>
      </c>
      <c r="X4" s="1">
        <v>3.6304924249999999</v>
      </c>
    </row>
    <row r="5" spans="1:24" x14ac:dyDescent="0.25">
      <c r="V5" s="1">
        <v>1973</v>
      </c>
      <c r="W5" s="1">
        <v>6.0638364749999996</v>
      </c>
      <c r="X5" s="1">
        <v>6.8528976500000001</v>
      </c>
    </row>
    <row r="6" spans="1:24" x14ac:dyDescent="0.25">
      <c r="V6" s="1">
        <v>1974</v>
      </c>
      <c r="W6" s="1">
        <v>7.7610035000000002</v>
      </c>
      <c r="X6" s="1">
        <v>9.4215434249999994</v>
      </c>
    </row>
    <row r="7" spans="1:24" x14ac:dyDescent="0.25">
      <c r="V7" s="1">
        <v>1975</v>
      </c>
      <c r="W7" s="1">
        <v>8.1318357999999993</v>
      </c>
      <c r="X7" s="1">
        <v>9.8613865250000003</v>
      </c>
    </row>
    <row r="8" spans="1:24" x14ac:dyDescent="0.25">
      <c r="V8" s="1">
        <v>1976</v>
      </c>
      <c r="W8" s="1">
        <v>5.8064769749999998</v>
      </c>
      <c r="X8" s="1">
        <v>4.9817615000000002</v>
      </c>
    </row>
    <row r="9" spans="1:24" x14ac:dyDescent="0.25">
      <c r="V9" s="1">
        <v>1977</v>
      </c>
      <c r="W9" s="1">
        <v>4.8261108249999998</v>
      </c>
      <c r="X9" s="1">
        <v>3.6533789749999999</v>
      </c>
    </row>
    <row r="10" spans="1:24" x14ac:dyDescent="0.25">
      <c r="V10" s="1">
        <v>1978</v>
      </c>
      <c r="W10" s="1">
        <v>4.3441820499999997</v>
      </c>
      <c r="X10" s="1">
        <v>3.7884558250000002</v>
      </c>
    </row>
    <row r="11" spans="1:24" x14ac:dyDescent="0.25">
      <c r="V11" s="1">
        <v>1979</v>
      </c>
      <c r="W11" s="1">
        <v>4.5122411250000001</v>
      </c>
      <c r="X11" s="1">
        <v>5.2038963499999999</v>
      </c>
    </row>
    <row r="12" spans="1:24" x14ac:dyDescent="0.25">
      <c r="V12" s="1">
        <v>1980</v>
      </c>
      <c r="W12" s="1">
        <v>5.472885475</v>
      </c>
      <c r="X12" s="1">
        <v>5.9844441499999999</v>
      </c>
    </row>
    <row r="13" spans="1:24" x14ac:dyDescent="0.25">
      <c r="V13" s="1">
        <v>1981</v>
      </c>
      <c r="W13" s="1">
        <v>5.2986674249999997</v>
      </c>
      <c r="X13" s="1">
        <v>6.0623100750000001</v>
      </c>
    </row>
    <row r="14" spans="1:24" x14ac:dyDescent="0.25">
      <c r="V14" s="1">
        <v>1982</v>
      </c>
      <c r="W14" s="1">
        <v>5.2094359749999999</v>
      </c>
      <c r="X14" s="1">
        <v>4.9297721000000001</v>
      </c>
    </row>
    <row r="15" spans="1:24" x14ac:dyDescent="0.25">
      <c r="V15" s="1">
        <v>1983</v>
      </c>
      <c r="W15" s="1">
        <v>4.7649763250000001</v>
      </c>
      <c r="X15" s="1">
        <v>5.2435983999999998</v>
      </c>
    </row>
    <row r="16" spans="1:24" x14ac:dyDescent="0.25">
      <c r="V16" s="1">
        <v>1984</v>
      </c>
      <c r="W16" s="1">
        <v>4.467958425</v>
      </c>
      <c r="X16" s="1">
        <v>4.4768421499999898</v>
      </c>
    </row>
    <row r="17" spans="1:24" x14ac:dyDescent="0.25">
      <c r="V17" s="1">
        <v>1985</v>
      </c>
      <c r="W17" s="1">
        <v>4.7583660499999896</v>
      </c>
      <c r="X17" s="1">
        <v>4.213517575</v>
      </c>
    </row>
    <row r="18" spans="1:24" x14ac:dyDescent="0.25">
      <c r="V18" s="1">
        <v>1986</v>
      </c>
      <c r="W18" s="1">
        <v>4.7208575000000002</v>
      </c>
      <c r="X18" s="1">
        <v>5.6901207500000002</v>
      </c>
    </row>
    <row r="19" spans="1:24" x14ac:dyDescent="0.25">
      <c r="V19" s="1">
        <v>1987</v>
      </c>
      <c r="W19" s="1">
        <v>5.0493872499999997</v>
      </c>
      <c r="X19" s="1">
        <v>5.4249563500000004</v>
      </c>
    </row>
    <row r="20" spans="1:24" x14ac:dyDescent="0.25">
      <c r="V20" s="1">
        <v>1988</v>
      </c>
      <c r="W20" s="1">
        <v>4.8567513499999997</v>
      </c>
      <c r="X20" s="1">
        <v>3.8587977750000002</v>
      </c>
    </row>
    <row r="21" spans="1:24" x14ac:dyDescent="0.25">
      <c r="V21" s="1">
        <v>1989</v>
      </c>
      <c r="W21" s="1">
        <v>4.6916854250000002</v>
      </c>
      <c r="X21" s="1">
        <v>4.79839065</v>
      </c>
    </row>
    <row r="22" spans="1:24" x14ac:dyDescent="0.25">
      <c r="V22" s="1">
        <v>1990</v>
      </c>
      <c r="W22" s="1">
        <v>4.120458825</v>
      </c>
      <c r="X22" s="1">
        <v>5.0402159500000003</v>
      </c>
    </row>
    <row r="23" spans="1:24" x14ac:dyDescent="0.25">
      <c r="V23" s="1">
        <v>1991</v>
      </c>
      <c r="W23" s="1">
        <v>4.7865869249999999</v>
      </c>
      <c r="X23" s="1">
        <v>4.8630395000000002</v>
      </c>
    </row>
    <row r="24" spans="1:24" x14ac:dyDescent="0.25">
      <c r="V24" s="1">
        <v>1992</v>
      </c>
      <c r="W24" s="1">
        <v>5.4066660749999897</v>
      </c>
      <c r="X24" s="1">
        <v>3.1842519</v>
      </c>
    </row>
    <row r="25" spans="1:24" x14ac:dyDescent="0.25">
      <c r="V25" s="1">
        <v>1993</v>
      </c>
      <c r="W25" s="1">
        <v>5.3122870000000004</v>
      </c>
      <c r="X25" s="1">
        <v>3.282514425</v>
      </c>
    </row>
    <row r="26" spans="1:24" x14ac:dyDescent="0.25">
      <c r="V26" s="1">
        <v>1994</v>
      </c>
      <c r="W26" s="1">
        <v>5.4784866750000001</v>
      </c>
      <c r="X26" s="1">
        <v>3.431752275</v>
      </c>
    </row>
    <row r="27" spans="1:24" x14ac:dyDescent="0.25">
      <c r="V27" s="1">
        <v>1995</v>
      </c>
      <c r="W27" s="1">
        <v>5.5857611</v>
      </c>
      <c r="X27" s="1">
        <v>3.9132935999999998</v>
      </c>
    </row>
    <row r="28" spans="1:24" x14ac:dyDescent="0.25">
      <c r="V28" s="1">
        <v>1996</v>
      </c>
      <c r="W28" s="1">
        <v>4.5046075249999999</v>
      </c>
      <c r="X28" s="1">
        <v>4.212121625</v>
      </c>
    </row>
    <row r="29" spans="1:24" x14ac:dyDescent="0.25">
      <c r="V29" s="1">
        <v>1997</v>
      </c>
      <c r="W29" s="1">
        <v>3.9800065249999999</v>
      </c>
      <c r="X29" s="1">
        <v>3.2085248000000002</v>
      </c>
    </row>
    <row r="30" spans="1:24" x14ac:dyDescent="0.25">
      <c r="V30" s="1">
        <v>1998</v>
      </c>
      <c r="W30" s="1">
        <v>3.956995</v>
      </c>
      <c r="X30" s="1">
        <v>3.8107397249999999</v>
      </c>
    </row>
    <row r="31" spans="1:24" x14ac:dyDescent="0.25">
      <c r="V31" s="1">
        <v>1999</v>
      </c>
      <c r="W31" s="1">
        <v>4.0849071500000003</v>
      </c>
      <c r="X31" s="1">
        <v>4.8320428250000003</v>
      </c>
    </row>
    <row r="32" spans="1:24" x14ac:dyDescent="0.25">
      <c r="A32" s="1" t="s">
        <v>325</v>
      </c>
      <c r="V32" s="1">
        <v>2000</v>
      </c>
      <c r="W32" s="1">
        <v>2.8345568249999999</v>
      </c>
      <c r="X32" s="1">
        <v>4.6123631749999996</v>
      </c>
    </row>
    <row r="33" spans="1:24" ht="18" customHeight="1" x14ac:dyDescent="0.25">
      <c r="A33" s="32" t="s">
        <v>348</v>
      </c>
      <c r="B33" s="32"/>
      <c r="C33" s="32"/>
      <c r="D33" s="32"/>
      <c r="E33" s="32"/>
      <c r="F33" s="32"/>
      <c r="G33" s="32"/>
      <c r="H33" s="32"/>
      <c r="I33" s="32"/>
      <c r="J33" s="32"/>
      <c r="K33" s="32"/>
      <c r="L33" s="32"/>
      <c r="M33" s="32"/>
      <c r="N33" s="32"/>
      <c r="O33" s="32"/>
      <c r="P33" s="32"/>
      <c r="Q33" s="32"/>
      <c r="R33" s="32"/>
      <c r="V33" s="1">
        <v>2001</v>
      </c>
      <c r="W33" s="1">
        <v>2.96059085</v>
      </c>
      <c r="X33" s="1">
        <v>4.40651525</v>
      </c>
    </row>
    <row r="34" spans="1:24" x14ac:dyDescent="0.25">
      <c r="A34" s="32"/>
      <c r="B34" s="32"/>
      <c r="C34" s="32"/>
      <c r="D34" s="32"/>
      <c r="E34" s="32"/>
      <c r="F34" s="32"/>
      <c r="G34" s="32"/>
      <c r="H34" s="32"/>
      <c r="I34" s="32"/>
      <c r="J34" s="32"/>
      <c r="K34" s="32"/>
      <c r="L34" s="32"/>
      <c r="M34" s="32"/>
      <c r="N34" s="32"/>
      <c r="O34" s="32"/>
      <c r="P34" s="32"/>
      <c r="Q34" s="32"/>
      <c r="R34" s="32"/>
      <c r="V34" s="1">
        <v>2002</v>
      </c>
      <c r="W34" s="1">
        <v>2.60876815</v>
      </c>
      <c r="X34" s="1">
        <v>3.9701735500000002</v>
      </c>
    </row>
    <row r="35" spans="1:24" x14ac:dyDescent="0.25">
      <c r="A35" s="32"/>
      <c r="B35" s="32"/>
      <c r="C35" s="32"/>
      <c r="D35" s="32"/>
      <c r="E35" s="32"/>
      <c r="F35" s="32"/>
      <c r="G35" s="32"/>
      <c r="H35" s="32"/>
      <c r="I35" s="32"/>
      <c r="J35" s="32"/>
      <c r="K35" s="32"/>
      <c r="L35" s="32"/>
      <c r="M35" s="32"/>
      <c r="N35" s="32"/>
      <c r="O35" s="32"/>
      <c r="P35" s="32"/>
      <c r="Q35" s="32"/>
      <c r="R35" s="32"/>
      <c r="V35" s="1">
        <v>2003</v>
      </c>
      <c r="W35" s="1">
        <v>2.6810438749999999</v>
      </c>
      <c r="X35" s="1">
        <v>4.2142427250000001</v>
      </c>
    </row>
    <row r="36" spans="1:24" ht="17.25" customHeight="1" x14ac:dyDescent="0.25">
      <c r="A36" s="27" t="s">
        <v>359</v>
      </c>
      <c r="B36" s="33"/>
      <c r="C36" s="33"/>
      <c r="D36" s="33"/>
      <c r="E36" s="33"/>
      <c r="F36" s="33"/>
      <c r="G36" s="33"/>
      <c r="H36" s="33"/>
      <c r="I36" s="33"/>
      <c r="J36" s="33"/>
      <c r="K36" s="33"/>
      <c r="L36" s="33"/>
      <c r="M36" s="33"/>
      <c r="N36" s="33"/>
      <c r="O36" s="33"/>
      <c r="P36" s="33"/>
      <c r="Q36" s="33"/>
      <c r="R36" s="33"/>
      <c r="V36" s="1">
        <v>2004</v>
      </c>
      <c r="W36" s="1">
        <v>2.7131765999999899</v>
      </c>
      <c r="X36" s="1">
        <v>4.9830623999999997</v>
      </c>
    </row>
    <row r="37" spans="1:24" x14ac:dyDescent="0.25">
      <c r="V37" s="1">
        <v>2005</v>
      </c>
      <c r="W37" s="1">
        <v>2.35444385</v>
      </c>
      <c r="X37" s="1">
        <v>3.6541080500000001</v>
      </c>
    </row>
    <row r="38" spans="1:24" x14ac:dyDescent="0.25">
      <c r="V38" s="1">
        <v>2006</v>
      </c>
      <c r="W38" s="1">
        <v>2.6537150249999999</v>
      </c>
      <c r="X38" s="1">
        <v>3.7557361</v>
      </c>
    </row>
    <row r="39" spans="1:24" x14ac:dyDescent="0.25">
      <c r="V39" s="1">
        <v>2007</v>
      </c>
      <c r="W39" s="1">
        <v>2.8718642000000001</v>
      </c>
      <c r="X39" s="1">
        <v>4.5407867749999999</v>
      </c>
    </row>
    <row r="40" spans="1:24" x14ac:dyDescent="0.25">
      <c r="V40" s="1">
        <v>2008</v>
      </c>
      <c r="W40" s="1">
        <v>3.9098308749999999</v>
      </c>
      <c r="X40" s="1">
        <v>6.1401275499999999</v>
      </c>
    </row>
    <row r="41" spans="1:24" x14ac:dyDescent="0.25">
      <c r="V41" s="1">
        <v>2009</v>
      </c>
      <c r="W41" s="1">
        <v>5.2882397750000001</v>
      </c>
      <c r="X41" s="9">
        <v>11.214087749999999</v>
      </c>
    </row>
    <row r="42" spans="1:24" x14ac:dyDescent="0.25">
      <c r="V42" s="1">
        <v>2010</v>
      </c>
      <c r="W42" s="1">
        <v>2.9906274499999999</v>
      </c>
      <c r="X42" s="1">
        <v>7.9647877500000002</v>
      </c>
    </row>
    <row r="43" spans="1:24" x14ac:dyDescent="0.25">
      <c r="V43" s="1">
        <v>2011</v>
      </c>
      <c r="W43" s="1">
        <v>2.5088051249999999</v>
      </c>
      <c r="X43" s="1">
        <v>4.9775332749999999</v>
      </c>
    </row>
    <row r="44" spans="1:24" x14ac:dyDescent="0.25">
      <c r="V44" s="1">
        <v>2012</v>
      </c>
      <c r="W44" s="1">
        <v>2.304584325</v>
      </c>
      <c r="X44" s="1">
        <v>5.5620585499999997</v>
      </c>
    </row>
    <row r="45" spans="1:24" x14ac:dyDescent="0.25">
      <c r="V45" s="1">
        <v>2013</v>
      </c>
      <c r="W45" s="1">
        <v>2.1570146000000001</v>
      </c>
      <c r="X45" s="1">
        <v>3.9600096499999999</v>
      </c>
    </row>
    <row r="46" spans="1:24" x14ac:dyDescent="0.25">
      <c r="V46" s="1">
        <v>2014</v>
      </c>
      <c r="W46" s="1">
        <v>1.774872</v>
      </c>
      <c r="X46" s="1">
        <v>3.5924556249999999</v>
      </c>
    </row>
    <row r="47" spans="1:24" x14ac:dyDescent="0.25">
      <c r="V47" s="1">
        <v>2015</v>
      </c>
      <c r="W47" s="1">
        <v>2.1176484000000002</v>
      </c>
      <c r="X47" s="1">
        <v>4.3561367249999998</v>
      </c>
    </row>
    <row r="48" spans="1:24" x14ac:dyDescent="0.25">
      <c r="V48" s="1">
        <v>2016</v>
      </c>
      <c r="W48" s="1">
        <v>2.1884113250000001</v>
      </c>
      <c r="X48" s="1">
        <v>4.9701805749999997</v>
      </c>
    </row>
    <row r="49" spans="22:24" x14ac:dyDescent="0.25">
      <c r="V49" s="1">
        <v>2017</v>
      </c>
      <c r="W49" s="1">
        <v>2.1342066000000002</v>
      </c>
      <c r="X49" s="1">
        <v>6.0173021000000002</v>
      </c>
    </row>
  </sheetData>
  <mergeCells count="1">
    <mergeCell ref="A33:R35"/>
  </mergeCells>
  <hyperlinks>
    <hyperlink ref="A36" location="'Read Me'!A1" display="Return to Read Me" xr:uid="{FD3F5509-3970-41DD-9212-44069AAFECE8}"/>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13B60-9111-463A-93FF-F26EB3509BB3}">
  <sheetPr codeName="Sheet38"/>
  <dimension ref="A1:X49"/>
  <sheetViews>
    <sheetView zoomScale="70" zoomScaleNormal="70" workbookViewId="0">
      <selection activeCell="A36" sqref="A36"/>
    </sheetView>
  </sheetViews>
  <sheetFormatPr defaultRowHeight="18" x14ac:dyDescent="0.25"/>
  <cols>
    <col min="1" max="16384" width="9.140625" style="1"/>
  </cols>
  <sheetData>
    <row r="1" spans="1:24" ht="26.25" x14ac:dyDescent="0.4">
      <c r="A1" s="2" t="s">
        <v>394</v>
      </c>
    </row>
    <row r="2" spans="1:24" x14ac:dyDescent="0.25">
      <c r="U2" s="1" t="s">
        <v>0</v>
      </c>
      <c r="V2" s="1" t="s">
        <v>276</v>
      </c>
      <c r="W2" s="1" t="s">
        <v>274</v>
      </c>
      <c r="X2" s="1" t="s">
        <v>275</v>
      </c>
    </row>
    <row r="3" spans="1:24" x14ac:dyDescent="0.25">
      <c r="U3" s="1">
        <v>1971</v>
      </c>
      <c r="V3" s="1">
        <v>2.33217045</v>
      </c>
      <c r="W3" s="1">
        <v>4.3626341000000002</v>
      </c>
      <c r="X3" s="1">
        <v>3.84900266666666E-2</v>
      </c>
    </row>
    <row r="4" spans="1:24" x14ac:dyDescent="0.25">
      <c r="U4" s="1">
        <v>1972</v>
      </c>
      <c r="V4" s="1">
        <v>3.6304924249999999</v>
      </c>
      <c r="W4" s="1">
        <v>4.1913286000000003</v>
      </c>
      <c r="X4" s="1">
        <v>7.2582347500000005E-2</v>
      </c>
    </row>
    <row r="5" spans="1:24" x14ac:dyDescent="0.25">
      <c r="U5" s="1">
        <v>1973</v>
      </c>
      <c r="V5" s="1">
        <v>6.8528976500000001</v>
      </c>
      <c r="W5" s="1">
        <v>5.6325115749999997</v>
      </c>
      <c r="X5" s="1">
        <v>0.37329016999999998</v>
      </c>
    </row>
    <row r="6" spans="1:24" x14ac:dyDescent="0.25">
      <c r="U6" s="1">
        <v>1974</v>
      </c>
      <c r="V6" s="1">
        <v>9.4215434249999994</v>
      </c>
      <c r="W6" s="1">
        <v>16.790040000000001</v>
      </c>
      <c r="X6" s="1">
        <v>4.6247225250000001</v>
      </c>
    </row>
    <row r="7" spans="1:24" x14ac:dyDescent="0.25">
      <c r="U7" s="1">
        <v>1975</v>
      </c>
      <c r="V7" s="1">
        <v>9.8613865250000003</v>
      </c>
      <c r="W7" s="1">
        <v>13.78470675</v>
      </c>
      <c r="X7" s="1">
        <v>1.0681416500000001</v>
      </c>
    </row>
    <row r="8" spans="1:24" x14ac:dyDescent="0.25">
      <c r="U8" s="1">
        <v>1976</v>
      </c>
      <c r="V8" s="1">
        <v>4.9817615000000002</v>
      </c>
      <c r="W8" s="1">
        <v>7.9331141250000003</v>
      </c>
      <c r="X8" s="1">
        <v>0.57080374499999997</v>
      </c>
    </row>
    <row r="9" spans="1:24" x14ac:dyDescent="0.25">
      <c r="U9" s="1">
        <v>1977</v>
      </c>
      <c r="V9" s="1">
        <v>3.6533789749999999</v>
      </c>
      <c r="W9" s="1">
        <v>5.7125391250000002</v>
      </c>
      <c r="X9" s="1">
        <v>0.47476045249999999</v>
      </c>
    </row>
    <row r="10" spans="1:24" x14ac:dyDescent="0.25">
      <c r="U10" s="1">
        <v>1978</v>
      </c>
      <c r="V10" s="1">
        <v>3.7884558250000002</v>
      </c>
      <c r="W10" s="1">
        <v>6.141166975</v>
      </c>
      <c r="X10" s="1">
        <v>0.16391246249999999</v>
      </c>
    </row>
    <row r="11" spans="1:24" x14ac:dyDescent="0.25">
      <c r="U11" s="1">
        <v>1979</v>
      </c>
      <c r="V11" s="1">
        <v>5.2038963499999999</v>
      </c>
      <c r="W11" s="1">
        <v>10.826240775</v>
      </c>
      <c r="X11" s="1">
        <v>7.6345308249999997</v>
      </c>
    </row>
    <row r="12" spans="1:24" x14ac:dyDescent="0.25">
      <c r="U12" s="1">
        <v>1980</v>
      </c>
      <c r="V12" s="1">
        <v>5.9844441499999999</v>
      </c>
      <c r="W12" s="1">
        <v>13.966355249999999</v>
      </c>
      <c r="X12" s="1">
        <v>6.9193948750000001</v>
      </c>
    </row>
    <row r="13" spans="1:24" x14ac:dyDescent="0.25">
      <c r="U13" s="1">
        <v>1981</v>
      </c>
      <c r="V13" s="1">
        <v>6.0623100750000001</v>
      </c>
      <c r="W13" s="1">
        <v>11.0928305</v>
      </c>
      <c r="X13" s="1">
        <v>2.1802977749999899</v>
      </c>
    </row>
    <row r="14" spans="1:24" x14ac:dyDescent="0.25">
      <c r="U14" s="1">
        <v>1982</v>
      </c>
      <c r="V14" s="1">
        <v>4.9297721000000001</v>
      </c>
      <c r="W14" s="1">
        <v>9.7080799500000001</v>
      </c>
      <c r="X14" s="1">
        <v>2.1420547750000001</v>
      </c>
    </row>
    <row r="15" spans="1:24" x14ac:dyDescent="0.25">
      <c r="U15" s="1">
        <v>1983</v>
      </c>
      <c r="V15" s="1">
        <v>5.2435983999999998</v>
      </c>
      <c r="W15" s="1">
        <v>10.396972999999999</v>
      </c>
      <c r="X15" s="1">
        <v>1.576239825</v>
      </c>
    </row>
    <row r="16" spans="1:24" x14ac:dyDescent="0.25">
      <c r="U16" s="1">
        <v>1984</v>
      </c>
      <c r="V16" s="1">
        <v>4.4768421499999898</v>
      </c>
      <c r="W16" s="1">
        <v>9.5979478250000003</v>
      </c>
      <c r="X16" s="1">
        <v>0.62851510999999904</v>
      </c>
    </row>
    <row r="17" spans="1:24" x14ac:dyDescent="0.25">
      <c r="U17" s="1">
        <v>1985</v>
      </c>
      <c r="V17" s="1">
        <v>4.213517575</v>
      </c>
      <c r="W17" s="1">
        <v>5.8634024</v>
      </c>
      <c r="X17" s="1">
        <v>1.00679238</v>
      </c>
    </row>
    <row r="18" spans="1:24" x14ac:dyDescent="0.25">
      <c r="U18" s="1">
        <v>1986</v>
      </c>
      <c r="V18" s="1">
        <v>5.6901207500000002</v>
      </c>
      <c r="W18" s="1">
        <v>11.793620499999999</v>
      </c>
      <c r="X18" s="1">
        <v>6.2223135750000003</v>
      </c>
    </row>
    <row r="19" spans="1:24" x14ac:dyDescent="0.25">
      <c r="U19" s="1">
        <v>1987</v>
      </c>
      <c r="V19" s="1">
        <v>5.4249563500000004</v>
      </c>
      <c r="W19" s="1">
        <v>11.27538575</v>
      </c>
      <c r="X19" s="1">
        <v>2.6882662499999999</v>
      </c>
    </row>
    <row r="20" spans="1:24" x14ac:dyDescent="0.25">
      <c r="U20" s="1">
        <v>1988</v>
      </c>
      <c r="V20" s="1">
        <v>3.8587977750000002</v>
      </c>
      <c r="W20" s="1">
        <v>5.2264853249999996</v>
      </c>
      <c r="X20" s="1">
        <v>1.5694136750000001</v>
      </c>
    </row>
    <row r="21" spans="1:24" x14ac:dyDescent="0.25">
      <c r="U21" s="1">
        <v>1989</v>
      </c>
      <c r="V21" s="1">
        <v>4.79839065</v>
      </c>
      <c r="W21" s="1">
        <v>6.2217978</v>
      </c>
      <c r="X21" s="1">
        <v>1.809283875</v>
      </c>
    </row>
    <row r="22" spans="1:24" x14ac:dyDescent="0.25">
      <c r="U22" s="1">
        <v>1990</v>
      </c>
      <c r="V22" s="1">
        <v>5.0402159500000003</v>
      </c>
      <c r="W22" s="1">
        <v>8.0866971749999994</v>
      </c>
      <c r="X22" s="1">
        <v>2.5693718424999998</v>
      </c>
    </row>
    <row r="23" spans="1:24" x14ac:dyDescent="0.25">
      <c r="U23" s="1">
        <v>1991</v>
      </c>
      <c r="V23" s="1">
        <v>4.8630395000000002</v>
      </c>
      <c r="W23" s="1">
        <v>11.3357575</v>
      </c>
      <c r="X23" s="1">
        <v>5.1739848249999998</v>
      </c>
    </row>
    <row r="24" spans="1:24" x14ac:dyDescent="0.25">
      <c r="U24" s="1">
        <v>1992</v>
      </c>
      <c r="V24" s="1">
        <v>3.1842519</v>
      </c>
      <c r="W24" s="1">
        <v>7.9608452249999999</v>
      </c>
      <c r="X24" s="1">
        <v>0.94883497500000002</v>
      </c>
    </row>
    <row r="25" spans="1:24" x14ac:dyDescent="0.25">
      <c r="U25" s="1">
        <v>1993</v>
      </c>
      <c r="V25" s="1">
        <v>3.282514425</v>
      </c>
      <c r="W25" s="1">
        <v>4.3332826500000001</v>
      </c>
      <c r="X25" s="1">
        <v>1.259352875</v>
      </c>
    </row>
    <row r="26" spans="1:24" x14ac:dyDescent="0.25">
      <c r="U26" s="1">
        <v>1994</v>
      </c>
      <c r="V26" s="1">
        <v>3.431752275</v>
      </c>
      <c r="W26" s="1">
        <v>4.6217921500000001</v>
      </c>
      <c r="X26" s="1">
        <v>1.5777417499999999</v>
      </c>
    </row>
    <row r="27" spans="1:24" x14ac:dyDescent="0.25">
      <c r="U27" s="1">
        <v>1995</v>
      </c>
      <c r="V27" s="1">
        <v>3.9132935999999998</v>
      </c>
      <c r="W27" s="1">
        <v>4.6341670749999997</v>
      </c>
      <c r="X27" s="1">
        <v>1.34798105</v>
      </c>
    </row>
    <row r="28" spans="1:24" x14ac:dyDescent="0.25">
      <c r="U28" s="1">
        <v>1996</v>
      </c>
      <c r="V28" s="1">
        <v>4.212121625</v>
      </c>
      <c r="W28" s="1">
        <v>5.7452019999999999</v>
      </c>
      <c r="X28" s="1">
        <v>1.41326464</v>
      </c>
    </row>
    <row r="29" spans="1:24" x14ac:dyDescent="0.25">
      <c r="U29" s="1">
        <v>1997</v>
      </c>
      <c r="V29" s="1">
        <v>3.2085248000000002</v>
      </c>
      <c r="W29" s="1">
        <v>6.1497941249999997</v>
      </c>
      <c r="X29" s="1">
        <v>1.8161988250000001</v>
      </c>
    </row>
    <row r="30" spans="1:24" x14ac:dyDescent="0.25">
      <c r="U30" s="1">
        <v>1998</v>
      </c>
      <c r="V30" s="1">
        <v>3.8107397249999999</v>
      </c>
      <c r="W30" s="1">
        <v>6.0200211249999898</v>
      </c>
      <c r="X30" s="1">
        <v>3.0246762999999999</v>
      </c>
    </row>
    <row r="31" spans="1:24" x14ac:dyDescent="0.25">
      <c r="U31" s="1">
        <v>1999</v>
      </c>
      <c r="V31" s="1">
        <v>4.8320428250000003</v>
      </c>
      <c r="W31" s="1">
        <v>6.1448577000000002</v>
      </c>
      <c r="X31" s="1">
        <v>2.5262471325</v>
      </c>
    </row>
    <row r="32" spans="1:24" x14ac:dyDescent="0.25">
      <c r="A32" s="1" t="s">
        <v>325</v>
      </c>
      <c r="U32" s="1">
        <v>2000</v>
      </c>
      <c r="V32" s="1">
        <v>4.6123631749999996</v>
      </c>
      <c r="W32" s="1">
        <v>6.8403767249999996</v>
      </c>
      <c r="X32" s="1">
        <v>6.235528875</v>
      </c>
    </row>
    <row r="33" spans="1:24" x14ac:dyDescent="0.25">
      <c r="A33" s="31" t="s">
        <v>349</v>
      </c>
      <c r="B33" s="31"/>
      <c r="C33" s="31"/>
      <c r="D33" s="31"/>
      <c r="E33" s="31"/>
      <c r="F33" s="31"/>
      <c r="G33" s="31"/>
      <c r="H33" s="31"/>
      <c r="I33" s="31"/>
      <c r="J33" s="31"/>
      <c r="K33" s="31"/>
      <c r="L33" s="31"/>
      <c r="M33" s="31"/>
      <c r="N33" s="31"/>
      <c r="O33" s="31"/>
      <c r="P33" s="31"/>
      <c r="Q33" s="31"/>
      <c r="R33" s="31"/>
      <c r="U33" s="1">
        <v>2001</v>
      </c>
      <c r="V33" s="1">
        <v>4.40651525</v>
      </c>
      <c r="W33" s="1">
        <v>8.6174224249999902</v>
      </c>
      <c r="X33" s="1">
        <v>2.1182416499999999</v>
      </c>
    </row>
    <row r="34" spans="1:24" x14ac:dyDescent="0.25">
      <c r="A34" s="31"/>
      <c r="B34" s="31"/>
      <c r="C34" s="31"/>
      <c r="D34" s="31"/>
      <c r="E34" s="31"/>
      <c r="F34" s="31"/>
      <c r="G34" s="31"/>
      <c r="H34" s="31"/>
      <c r="I34" s="31"/>
      <c r="J34" s="31"/>
      <c r="K34" s="31"/>
      <c r="L34" s="31"/>
      <c r="M34" s="31"/>
      <c r="N34" s="31"/>
      <c r="O34" s="31"/>
      <c r="P34" s="31"/>
      <c r="Q34" s="31"/>
      <c r="R34" s="31"/>
      <c r="U34" s="1">
        <v>2002</v>
      </c>
      <c r="V34" s="1">
        <v>3.9701735500000002</v>
      </c>
      <c r="W34" s="1">
        <v>7.1658362499999999</v>
      </c>
      <c r="X34" s="1">
        <v>3.067430275</v>
      </c>
    </row>
    <row r="35" spans="1:24" x14ac:dyDescent="0.25">
      <c r="A35" s="31"/>
      <c r="B35" s="31"/>
      <c r="C35" s="31"/>
      <c r="D35" s="31"/>
      <c r="E35" s="31"/>
      <c r="F35" s="31"/>
      <c r="G35" s="31"/>
      <c r="H35" s="31"/>
      <c r="I35" s="31"/>
      <c r="J35" s="31"/>
      <c r="K35" s="31"/>
      <c r="L35" s="31"/>
      <c r="M35" s="31"/>
      <c r="N35" s="31"/>
      <c r="O35" s="31"/>
      <c r="P35" s="31"/>
      <c r="Q35" s="31"/>
      <c r="R35" s="31"/>
      <c r="U35" s="1">
        <v>2003</v>
      </c>
      <c r="V35" s="1">
        <v>4.2142427250000001</v>
      </c>
      <c r="W35" s="1">
        <v>7.015007625</v>
      </c>
      <c r="X35" s="1">
        <v>3.3330432999999999</v>
      </c>
    </row>
    <row r="36" spans="1:24" x14ac:dyDescent="0.25">
      <c r="A36" s="27" t="s">
        <v>359</v>
      </c>
      <c r="U36" s="1">
        <v>2004</v>
      </c>
      <c r="V36" s="1">
        <v>4.9830623999999997</v>
      </c>
      <c r="W36" s="1">
        <v>6.9408243250000003</v>
      </c>
      <c r="X36" s="1">
        <v>4.0075803250000002</v>
      </c>
    </row>
    <row r="37" spans="1:24" x14ac:dyDescent="0.25">
      <c r="U37" s="1">
        <v>2005</v>
      </c>
      <c r="V37" s="1">
        <v>3.6541080500000001</v>
      </c>
      <c r="W37" s="1">
        <v>5.6260225999999998</v>
      </c>
      <c r="X37" s="1">
        <v>7.9131404249999999</v>
      </c>
    </row>
    <row r="38" spans="1:24" x14ac:dyDescent="0.25">
      <c r="U38" s="1">
        <v>2006</v>
      </c>
      <c r="V38" s="1">
        <v>3.7557361</v>
      </c>
      <c r="W38" s="1">
        <v>6.4143023499999998</v>
      </c>
      <c r="X38" s="1">
        <v>7.5772672249999999</v>
      </c>
    </row>
    <row r="39" spans="1:24" x14ac:dyDescent="0.25">
      <c r="U39" s="1">
        <v>2007</v>
      </c>
      <c r="V39" s="1">
        <v>4.5407867749999999</v>
      </c>
      <c r="W39" s="1">
        <v>6.1058820750000002</v>
      </c>
      <c r="X39" s="1">
        <v>6.4981574249999996</v>
      </c>
    </row>
    <row r="40" spans="1:24" x14ac:dyDescent="0.25">
      <c r="U40" s="1">
        <v>2008</v>
      </c>
      <c r="V40" s="1">
        <v>6.1401275499999999</v>
      </c>
      <c r="W40" s="1">
        <v>7.8980488250000001</v>
      </c>
      <c r="X40" s="1">
        <v>22.00998225</v>
      </c>
    </row>
    <row r="41" spans="1:24" x14ac:dyDescent="0.25">
      <c r="U41" s="1">
        <v>2009</v>
      </c>
      <c r="V41" s="1">
        <v>11.214087749999999</v>
      </c>
      <c r="W41" s="1">
        <v>10.702169749999999</v>
      </c>
      <c r="X41" s="9">
        <v>31.710265499999998</v>
      </c>
    </row>
    <row r="42" spans="1:24" x14ac:dyDescent="0.25">
      <c r="U42" s="1">
        <v>2010</v>
      </c>
      <c r="V42" s="1">
        <v>7.9647877500000002</v>
      </c>
      <c r="W42" s="1">
        <v>6.9321239500000003</v>
      </c>
      <c r="X42" s="9">
        <v>13.133687</v>
      </c>
    </row>
    <row r="43" spans="1:24" x14ac:dyDescent="0.25">
      <c r="U43" s="1">
        <v>2011</v>
      </c>
      <c r="V43" s="1">
        <v>4.9775332749999999</v>
      </c>
      <c r="W43" s="1">
        <v>5.0301093750000003</v>
      </c>
      <c r="X43" s="9">
        <v>13.07367</v>
      </c>
    </row>
    <row r="44" spans="1:24" x14ac:dyDescent="0.25">
      <c r="U44" s="1">
        <v>2012</v>
      </c>
      <c r="V44" s="1">
        <v>5.5620585499999997</v>
      </c>
      <c r="W44" s="1">
        <v>5.1974857749999996</v>
      </c>
      <c r="X44" s="9">
        <v>4.8058116249999996</v>
      </c>
    </row>
    <row r="45" spans="1:24" x14ac:dyDescent="0.25">
      <c r="U45" s="1">
        <v>2013</v>
      </c>
      <c r="V45" s="1">
        <v>3.9600096499999999</v>
      </c>
      <c r="W45" s="1">
        <v>5.2720925249999997</v>
      </c>
      <c r="X45" s="9">
        <v>4.3022916249999996</v>
      </c>
    </row>
    <row r="46" spans="1:24" x14ac:dyDescent="0.25">
      <c r="U46" s="1">
        <v>2014</v>
      </c>
      <c r="V46" s="1">
        <v>3.5924556249999999</v>
      </c>
      <c r="W46" s="1">
        <v>4.1418491499999996</v>
      </c>
      <c r="X46" s="9">
        <v>4.8587089749999999</v>
      </c>
    </row>
    <row r="47" spans="1:24" x14ac:dyDescent="0.25">
      <c r="U47" s="1">
        <v>2015</v>
      </c>
      <c r="V47" s="1">
        <v>4.3561367249999998</v>
      </c>
      <c r="W47" s="1">
        <v>5.2955402249999999</v>
      </c>
      <c r="X47" s="9">
        <v>24.837700250000001</v>
      </c>
    </row>
    <row r="48" spans="1:24" x14ac:dyDescent="0.25">
      <c r="U48" s="1">
        <v>2016</v>
      </c>
      <c r="V48" s="1">
        <v>4.9701805749999997</v>
      </c>
      <c r="W48" s="1">
        <v>5.7923989750000002</v>
      </c>
      <c r="X48" s="1">
        <v>9.0701145749999998</v>
      </c>
    </row>
    <row r="49" spans="21:24" x14ac:dyDescent="0.25">
      <c r="U49" s="1">
        <v>2017</v>
      </c>
      <c r="V49" s="1">
        <v>6.0173021000000002</v>
      </c>
      <c r="W49" s="1">
        <v>5.7109266666666603</v>
      </c>
      <c r="X49" s="1">
        <v>7.5918802999999997</v>
      </c>
    </row>
  </sheetData>
  <mergeCells count="1">
    <mergeCell ref="A33:R35"/>
  </mergeCells>
  <hyperlinks>
    <hyperlink ref="A36" location="'Read Me'!A1" display="Return to Read Me" xr:uid="{BF03EEFE-F89F-4654-9857-7FCAF3CCB5F4}"/>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7B962-7CA3-43AD-BE3F-A988B283DEF1}">
  <sheetPr codeName="Sheet39"/>
  <dimension ref="A1:X49"/>
  <sheetViews>
    <sheetView zoomScale="70" zoomScaleNormal="70" workbookViewId="0">
      <selection activeCell="A36" sqref="A36"/>
    </sheetView>
  </sheetViews>
  <sheetFormatPr defaultRowHeight="18" x14ac:dyDescent="0.25"/>
  <cols>
    <col min="1" max="16384" width="9.140625" style="1"/>
  </cols>
  <sheetData>
    <row r="1" spans="1:24" ht="26.25" x14ac:dyDescent="0.4">
      <c r="A1" s="2" t="s">
        <v>395</v>
      </c>
    </row>
    <row r="2" spans="1:24" x14ac:dyDescent="0.25">
      <c r="U2" s="1" t="s">
        <v>0</v>
      </c>
      <c r="V2" s="1" t="s">
        <v>5</v>
      </c>
      <c r="W2" s="1" t="s">
        <v>6</v>
      </c>
      <c r="X2" s="1" t="s">
        <v>66</v>
      </c>
    </row>
    <row r="3" spans="1:24" x14ac:dyDescent="0.25">
      <c r="U3" s="1">
        <v>1971</v>
      </c>
      <c r="V3" s="1">
        <v>1.4800802</v>
      </c>
      <c r="W3" s="1">
        <v>3.1097014666666598</v>
      </c>
      <c r="X3" s="1">
        <v>7.1551458666666603</v>
      </c>
    </row>
    <row r="4" spans="1:24" x14ac:dyDescent="0.25">
      <c r="U4" s="1">
        <v>1972</v>
      </c>
      <c r="V4" s="1">
        <v>1.9168725499999999</v>
      </c>
      <c r="W4" s="1">
        <v>4.4475487999999999</v>
      </c>
      <c r="X4" s="1">
        <v>8.477405675</v>
      </c>
    </row>
    <row r="5" spans="1:24" x14ac:dyDescent="0.25">
      <c r="U5" s="1">
        <v>1973</v>
      </c>
      <c r="V5" s="1">
        <v>3.05173742499999</v>
      </c>
      <c r="W5" s="1">
        <v>6.9970090000000003</v>
      </c>
      <c r="X5" s="1">
        <v>8.431208775</v>
      </c>
    </row>
    <row r="6" spans="1:24" x14ac:dyDescent="0.25">
      <c r="U6" s="1">
        <v>1974</v>
      </c>
      <c r="V6" s="1">
        <v>3.5649783249999998</v>
      </c>
      <c r="W6" s="1">
        <v>9.342778225</v>
      </c>
      <c r="X6" s="1">
        <v>11.25258925</v>
      </c>
    </row>
    <row r="7" spans="1:24" x14ac:dyDescent="0.25">
      <c r="U7" s="1">
        <v>1975</v>
      </c>
      <c r="V7" s="1">
        <v>3.9434546749999999</v>
      </c>
      <c r="W7" s="1">
        <v>9.0256826500000003</v>
      </c>
      <c r="X7" s="1">
        <v>12.523226749999999</v>
      </c>
    </row>
    <row r="8" spans="1:24" x14ac:dyDescent="0.25">
      <c r="U8" s="1">
        <v>1976</v>
      </c>
      <c r="V8" s="1">
        <v>3.2790688750000001</v>
      </c>
      <c r="W8" s="1">
        <v>6.2266576499999999</v>
      </c>
      <c r="X8" s="1">
        <v>12.397028499999999</v>
      </c>
    </row>
    <row r="9" spans="1:24" x14ac:dyDescent="0.25">
      <c r="U9" s="1">
        <v>1977</v>
      </c>
      <c r="V9" s="1">
        <v>2.9922005249999999</v>
      </c>
      <c r="W9" s="1">
        <v>5.5269442499999997</v>
      </c>
      <c r="X9" s="1">
        <v>12.284277749999999</v>
      </c>
    </row>
    <row r="10" spans="1:24" x14ac:dyDescent="0.25">
      <c r="U10" s="1">
        <v>1978</v>
      </c>
      <c r="V10" s="1">
        <v>2.542378475</v>
      </c>
      <c r="W10" s="1">
        <v>4.7772289250000002</v>
      </c>
      <c r="X10" s="1">
        <v>12.979892250000001</v>
      </c>
    </row>
    <row r="11" spans="1:24" x14ac:dyDescent="0.25">
      <c r="U11" s="1">
        <v>1979</v>
      </c>
      <c r="V11" s="1">
        <v>2.346010975</v>
      </c>
      <c r="W11" s="1">
        <v>5.183444325</v>
      </c>
      <c r="X11" s="1">
        <v>7.4482108499999997</v>
      </c>
    </row>
    <row r="12" spans="1:24" x14ac:dyDescent="0.25">
      <c r="U12" s="1">
        <v>1980</v>
      </c>
      <c r="V12" s="1">
        <v>3.2191357250000001</v>
      </c>
      <c r="W12" s="1">
        <v>5.9691244000000001</v>
      </c>
      <c r="X12" s="1">
        <v>8.971320425</v>
      </c>
    </row>
    <row r="13" spans="1:24" x14ac:dyDescent="0.25">
      <c r="U13" s="1">
        <v>1981</v>
      </c>
      <c r="V13" s="1">
        <v>2.6548524499999999</v>
      </c>
      <c r="W13" s="1">
        <v>5.71839605</v>
      </c>
      <c r="X13" s="1">
        <v>8.5835133750000008</v>
      </c>
    </row>
    <row r="14" spans="1:24" x14ac:dyDescent="0.25">
      <c r="U14" s="1">
        <v>1982</v>
      </c>
      <c r="V14" s="1">
        <v>2.4177474999999999</v>
      </c>
      <c r="W14" s="1">
        <v>5.8352347250000003</v>
      </c>
      <c r="X14" s="1">
        <v>11.007676500000001</v>
      </c>
    </row>
    <row r="15" spans="1:24" x14ac:dyDescent="0.25">
      <c r="U15" s="1">
        <v>1983</v>
      </c>
      <c r="V15" s="1">
        <v>2.3499546750000002</v>
      </c>
      <c r="W15" s="1">
        <v>5.1341840750000003</v>
      </c>
      <c r="X15" s="1">
        <v>8.7074236000000003</v>
      </c>
    </row>
    <row r="16" spans="1:24" x14ac:dyDescent="0.25">
      <c r="U16" s="1">
        <v>1984</v>
      </c>
      <c r="V16" s="1">
        <v>1.9043232999999999</v>
      </c>
      <c r="W16" s="1">
        <v>5.2605246750000001</v>
      </c>
      <c r="X16" s="1">
        <v>10.526901575</v>
      </c>
    </row>
    <row r="17" spans="1:24" x14ac:dyDescent="0.25">
      <c r="U17" s="1">
        <v>1985</v>
      </c>
      <c r="V17" s="1">
        <v>1.636618675</v>
      </c>
      <c r="W17" s="1">
        <v>5.956275625</v>
      </c>
      <c r="X17" s="1">
        <v>10.406108700000001</v>
      </c>
    </row>
    <row r="18" spans="1:24" x14ac:dyDescent="0.25">
      <c r="U18" s="1">
        <v>1986</v>
      </c>
      <c r="V18" s="1">
        <v>2.3423582000000001</v>
      </c>
      <c r="W18" s="1">
        <v>5.2863997749999898</v>
      </c>
      <c r="X18" s="1">
        <v>9.2628753750000001</v>
      </c>
    </row>
    <row r="19" spans="1:24" x14ac:dyDescent="0.25">
      <c r="U19" s="1">
        <v>1987</v>
      </c>
      <c r="V19" s="1">
        <v>1.8440118249999999</v>
      </c>
      <c r="W19" s="1">
        <v>5.2625543500000003</v>
      </c>
      <c r="X19" s="1">
        <v>9.8326077000000005</v>
      </c>
    </row>
    <row r="20" spans="1:24" x14ac:dyDescent="0.25">
      <c r="U20" s="1">
        <v>1988</v>
      </c>
      <c r="V20" s="1">
        <v>1.3470816999999999</v>
      </c>
      <c r="W20" s="1">
        <v>5.9391299999999996</v>
      </c>
      <c r="X20" s="1">
        <v>8.2022185499999996</v>
      </c>
    </row>
    <row r="21" spans="1:24" x14ac:dyDescent="0.25">
      <c r="U21" s="1">
        <v>1989</v>
      </c>
      <c r="V21" s="1">
        <v>1.4491274249999999</v>
      </c>
      <c r="W21" s="1">
        <v>5.9661931250000002</v>
      </c>
      <c r="X21" s="1">
        <v>6.8819062500000001</v>
      </c>
    </row>
    <row r="22" spans="1:24" x14ac:dyDescent="0.25">
      <c r="U22" s="1">
        <v>1990</v>
      </c>
      <c r="V22" s="1">
        <v>1.5719039749999999</v>
      </c>
      <c r="W22" s="1">
        <v>5.9847552999999998</v>
      </c>
      <c r="X22" s="1">
        <v>5.7785522249999897</v>
      </c>
    </row>
    <row r="23" spans="1:24" x14ac:dyDescent="0.25">
      <c r="U23" s="1">
        <v>1991</v>
      </c>
      <c r="V23" s="1">
        <v>1.9159838499999999</v>
      </c>
      <c r="W23" s="1">
        <v>6.4563331999999898</v>
      </c>
      <c r="X23" s="1">
        <v>7.8546263500000002</v>
      </c>
    </row>
    <row r="24" spans="1:24" x14ac:dyDescent="0.25">
      <c r="U24" s="1">
        <v>1992</v>
      </c>
      <c r="V24" s="1">
        <v>1.7100751249999999</v>
      </c>
      <c r="W24" s="1">
        <v>6.2855189249999999</v>
      </c>
      <c r="X24" s="1">
        <v>8.7712222749999995</v>
      </c>
    </row>
    <row r="25" spans="1:24" x14ac:dyDescent="0.25">
      <c r="U25" s="1">
        <v>1993</v>
      </c>
      <c r="V25" s="1">
        <v>1.331471375</v>
      </c>
      <c r="W25" s="1">
        <v>6.4803725249999999</v>
      </c>
      <c r="X25" s="1">
        <v>7.9074371750000001</v>
      </c>
    </row>
    <row r="26" spans="1:24" x14ac:dyDescent="0.25">
      <c r="U26" s="1">
        <v>1994</v>
      </c>
      <c r="V26" s="1">
        <v>1.643604375</v>
      </c>
      <c r="W26" s="1">
        <v>6.1428650749999996</v>
      </c>
      <c r="X26" s="1">
        <v>17.843948999999999</v>
      </c>
    </row>
    <row r="27" spans="1:24" x14ac:dyDescent="0.25">
      <c r="U27" s="1">
        <v>1995</v>
      </c>
      <c r="V27" s="1">
        <v>1.439693825</v>
      </c>
      <c r="W27" s="1">
        <v>7.1254460750000002</v>
      </c>
      <c r="X27" s="9">
        <v>19.14247275</v>
      </c>
    </row>
    <row r="28" spans="1:24" x14ac:dyDescent="0.25">
      <c r="U28" s="1">
        <v>1996</v>
      </c>
      <c r="V28" s="1">
        <v>1.3221434249999999</v>
      </c>
      <c r="W28" s="1">
        <v>5.9516064249999898</v>
      </c>
      <c r="X28" s="1">
        <v>8.0659937749999902</v>
      </c>
    </row>
    <row r="29" spans="1:24" x14ac:dyDescent="0.25">
      <c r="U29" s="1">
        <v>1997</v>
      </c>
      <c r="V29" s="1">
        <v>1.2312231250000001</v>
      </c>
      <c r="W29" s="1">
        <v>4.8723220999999999</v>
      </c>
      <c r="X29" s="1">
        <v>7.2045601499999998</v>
      </c>
    </row>
    <row r="30" spans="1:24" x14ac:dyDescent="0.25">
      <c r="U30" s="1">
        <v>1998</v>
      </c>
      <c r="V30" s="1">
        <v>1.2143404499999999</v>
      </c>
      <c r="W30" s="1">
        <v>4.5772304249999998</v>
      </c>
      <c r="X30" s="1">
        <v>5.753815275</v>
      </c>
    </row>
    <row r="31" spans="1:24" x14ac:dyDescent="0.25">
      <c r="U31" s="1">
        <v>1999</v>
      </c>
      <c r="V31" s="1">
        <v>1.135930275</v>
      </c>
      <c r="W31" s="1">
        <v>4.692830775</v>
      </c>
      <c r="X31" s="1">
        <v>6.7688416499999997</v>
      </c>
    </row>
    <row r="32" spans="1:24" x14ac:dyDescent="0.25">
      <c r="A32" s="1" t="s">
        <v>325</v>
      </c>
      <c r="U32" s="1">
        <v>2000</v>
      </c>
      <c r="V32" s="1">
        <v>1.156786775</v>
      </c>
      <c r="W32" s="1">
        <v>3.3743884999999998</v>
      </c>
      <c r="X32" s="1">
        <v>5.232988025</v>
      </c>
    </row>
    <row r="33" spans="1:24" x14ac:dyDescent="0.25">
      <c r="A33" s="31" t="s">
        <v>350</v>
      </c>
      <c r="B33" s="31"/>
      <c r="C33" s="31"/>
      <c r="D33" s="31"/>
      <c r="E33" s="31"/>
      <c r="F33" s="31"/>
      <c r="G33" s="31"/>
      <c r="H33" s="31"/>
      <c r="I33" s="31"/>
      <c r="J33" s="31"/>
      <c r="K33" s="31"/>
      <c r="L33" s="31"/>
      <c r="M33" s="31"/>
      <c r="N33" s="31"/>
      <c r="O33" s="31"/>
      <c r="P33" s="31"/>
      <c r="Q33" s="31"/>
      <c r="R33" s="31"/>
      <c r="U33" s="1">
        <v>2001</v>
      </c>
      <c r="V33" s="1">
        <v>1.4338794749999999</v>
      </c>
      <c r="W33" s="1">
        <v>3.2377536500000001</v>
      </c>
      <c r="X33" s="1">
        <v>6.7435784749999996</v>
      </c>
    </row>
    <row r="34" spans="1:24" x14ac:dyDescent="0.25">
      <c r="A34" s="31"/>
      <c r="B34" s="31"/>
      <c r="C34" s="31"/>
      <c r="D34" s="31"/>
      <c r="E34" s="31"/>
      <c r="F34" s="31"/>
      <c r="G34" s="31"/>
      <c r="H34" s="31"/>
      <c r="I34" s="31"/>
      <c r="J34" s="31"/>
      <c r="K34" s="31"/>
      <c r="L34" s="31"/>
      <c r="M34" s="31"/>
      <c r="N34" s="31"/>
      <c r="O34" s="31"/>
      <c r="P34" s="31"/>
      <c r="Q34" s="31"/>
      <c r="R34" s="31"/>
      <c r="U34" s="1">
        <v>2002</v>
      </c>
      <c r="V34" s="1">
        <v>1.5077263750000001</v>
      </c>
      <c r="W34" s="1">
        <v>3.1345172250000002</v>
      </c>
      <c r="X34" s="1">
        <v>5.2497578999999996</v>
      </c>
    </row>
    <row r="35" spans="1:24" x14ac:dyDescent="0.25">
      <c r="A35" s="31"/>
      <c r="B35" s="31"/>
      <c r="C35" s="31"/>
      <c r="D35" s="31"/>
      <c r="E35" s="31"/>
      <c r="F35" s="31"/>
      <c r="G35" s="31"/>
      <c r="H35" s="31"/>
      <c r="I35" s="31"/>
      <c r="J35" s="31"/>
      <c r="K35" s="31"/>
      <c r="L35" s="31"/>
      <c r="M35" s="31"/>
      <c r="N35" s="31"/>
      <c r="O35" s="31"/>
      <c r="P35" s="31"/>
      <c r="Q35" s="31"/>
      <c r="R35" s="31"/>
      <c r="U35" s="1">
        <v>2003</v>
      </c>
      <c r="V35" s="1">
        <v>1.3864022</v>
      </c>
      <c r="W35" s="1">
        <v>2.9232364</v>
      </c>
      <c r="X35" s="1">
        <v>6.5388796749999996</v>
      </c>
    </row>
    <row r="36" spans="1:24" x14ac:dyDescent="0.25">
      <c r="A36" s="27" t="s">
        <v>359</v>
      </c>
      <c r="U36" s="1">
        <v>2004</v>
      </c>
      <c r="V36" s="1">
        <v>1.4098656249999999</v>
      </c>
      <c r="W36" s="1">
        <v>2.828509875</v>
      </c>
      <c r="X36" s="1">
        <v>5.2188702500000002</v>
      </c>
    </row>
    <row r="37" spans="1:24" x14ac:dyDescent="0.25">
      <c r="U37" s="1">
        <v>2005</v>
      </c>
      <c r="V37" s="1">
        <v>0.96634636750000003</v>
      </c>
      <c r="W37" s="1">
        <v>2.5308577749999999</v>
      </c>
      <c r="X37" s="1">
        <v>6.5170794499999998</v>
      </c>
    </row>
    <row r="38" spans="1:24" x14ac:dyDescent="0.25">
      <c r="U38" s="1">
        <v>2006</v>
      </c>
      <c r="V38" s="1">
        <v>1.0773657999999999</v>
      </c>
      <c r="W38" s="1">
        <v>2.9979675499999998</v>
      </c>
      <c r="X38" s="1">
        <v>7.1015557999999999</v>
      </c>
    </row>
    <row r="39" spans="1:24" x14ac:dyDescent="0.25">
      <c r="U39" s="1">
        <v>2007</v>
      </c>
      <c r="V39" s="1">
        <v>1.244335575</v>
      </c>
      <c r="W39" s="1">
        <v>3.0834047999999998</v>
      </c>
      <c r="X39" s="1">
        <v>4.8102191000000003</v>
      </c>
    </row>
    <row r="40" spans="1:24" x14ac:dyDescent="0.25">
      <c r="U40" s="1">
        <v>2008</v>
      </c>
      <c r="V40" s="1">
        <v>1.8271652</v>
      </c>
      <c r="W40" s="1">
        <v>4.2213347250000002</v>
      </c>
      <c r="X40" s="1">
        <v>6.1594862499999996</v>
      </c>
    </row>
    <row r="41" spans="1:24" x14ac:dyDescent="0.25">
      <c r="U41" s="1">
        <v>2009</v>
      </c>
      <c r="V41" s="1">
        <v>2.9723902</v>
      </c>
      <c r="W41" s="1">
        <v>5.8250923500000003</v>
      </c>
      <c r="X41" s="1">
        <v>8.1426210999999995</v>
      </c>
    </row>
    <row r="42" spans="1:24" x14ac:dyDescent="0.25">
      <c r="U42" s="1">
        <v>2010</v>
      </c>
      <c r="V42" s="1">
        <v>1.709959325</v>
      </c>
      <c r="W42" s="1">
        <v>3.1608198500000002</v>
      </c>
      <c r="X42" s="1">
        <v>5.7107028</v>
      </c>
    </row>
    <row r="43" spans="1:24" x14ac:dyDescent="0.25">
      <c r="U43" s="1">
        <v>2011</v>
      </c>
      <c r="V43" s="1">
        <v>1.406039075</v>
      </c>
      <c r="W43" s="1">
        <v>2.6931326499999999</v>
      </c>
      <c r="X43" s="1">
        <v>4.3353169249999999</v>
      </c>
    </row>
    <row r="44" spans="1:24" x14ac:dyDescent="0.25">
      <c r="U44" s="1">
        <v>2012</v>
      </c>
      <c r="V44" s="1">
        <v>1.402769825</v>
      </c>
      <c r="W44" s="1">
        <v>2.6992167249999999</v>
      </c>
      <c r="X44" s="1">
        <v>4.2376182499999997</v>
      </c>
    </row>
    <row r="45" spans="1:24" x14ac:dyDescent="0.25">
      <c r="U45" s="1">
        <v>2013</v>
      </c>
      <c r="V45" s="1">
        <v>1.2250785500000001</v>
      </c>
      <c r="W45" s="1">
        <v>2.39763959999999</v>
      </c>
      <c r="X45" s="1">
        <v>3.6280261249999999</v>
      </c>
    </row>
    <row r="46" spans="1:24" x14ac:dyDescent="0.25">
      <c r="U46" s="1">
        <v>2014</v>
      </c>
      <c r="V46" s="1">
        <v>0.90783388499999995</v>
      </c>
      <c r="W46" s="1">
        <v>1.8554276750000001</v>
      </c>
      <c r="X46" s="1">
        <v>3.0469200000000001</v>
      </c>
    </row>
    <row r="47" spans="1:24" x14ac:dyDescent="0.25">
      <c r="U47" s="1">
        <v>2015</v>
      </c>
      <c r="V47" s="1">
        <v>1.1170238275</v>
      </c>
      <c r="W47" s="1">
        <v>2.3628022500000001</v>
      </c>
      <c r="X47" s="1">
        <v>2.7005919249999999</v>
      </c>
    </row>
    <row r="48" spans="1:24" x14ac:dyDescent="0.25">
      <c r="U48" s="1">
        <v>2016</v>
      </c>
      <c r="V48" s="1">
        <v>1.3564290750000001</v>
      </c>
      <c r="W48" s="1">
        <v>2.3889620499999999</v>
      </c>
      <c r="X48" s="1">
        <v>3.6808519749999999</v>
      </c>
    </row>
    <row r="49" spans="21:24" x14ac:dyDescent="0.25">
      <c r="U49" s="1">
        <v>2017</v>
      </c>
      <c r="V49" s="1">
        <v>1.5362779</v>
      </c>
      <c r="W49" s="1">
        <v>2.2747557333333299</v>
      </c>
      <c r="X49" s="1">
        <v>2.9439291666666598</v>
      </c>
    </row>
  </sheetData>
  <mergeCells count="1">
    <mergeCell ref="A33:R35"/>
  </mergeCells>
  <hyperlinks>
    <hyperlink ref="A36" location="'Read Me'!A1" display="Return to Read Me" xr:uid="{A04E733E-B16B-4570-A43D-C7CEB4C0EFE6}"/>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CA10D-1B7C-415C-A01B-E57A8A64FCB5}">
  <sheetPr codeName="Sheet40"/>
  <dimension ref="A1:Y37"/>
  <sheetViews>
    <sheetView zoomScale="70" zoomScaleNormal="70" workbookViewId="0">
      <selection activeCell="A37" sqref="A37"/>
    </sheetView>
  </sheetViews>
  <sheetFormatPr defaultRowHeight="18" x14ac:dyDescent="0.25"/>
  <cols>
    <col min="1" max="16384" width="9.140625" style="1"/>
  </cols>
  <sheetData>
    <row r="1" spans="1:25" ht="26.25" x14ac:dyDescent="0.4">
      <c r="A1" s="2" t="s">
        <v>396</v>
      </c>
    </row>
    <row r="2" spans="1:25" x14ac:dyDescent="0.25">
      <c r="U2" s="1" t="s">
        <v>44</v>
      </c>
      <c r="V2" s="1" t="s">
        <v>45</v>
      </c>
      <c r="W2" s="1" t="s">
        <v>280</v>
      </c>
      <c r="X2" s="1" t="s">
        <v>47</v>
      </c>
      <c r="Y2" s="1" t="s">
        <v>48</v>
      </c>
    </row>
    <row r="3" spans="1:25" x14ac:dyDescent="0.25">
      <c r="U3" s="1" t="s">
        <v>49</v>
      </c>
      <c r="V3" s="1" t="s">
        <v>50</v>
      </c>
      <c r="W3" s="1">
        <v>5.0116813000000002</v>
      </c>
      <c r="X3" s="1">
        <v>4.9780889000000004</v>
      </c>
      <c r="Y3" s="1">
        <v>2.689298</v>
      </c>
    </row>
    <row r="4" spans="1:25" x14ac:dyDescent="0.25">
      <c r="V4" s="1" t="s">
        <v>51</v>
      </c>
      <c r="W4" s="1">
        <v>3.2787668000000001</v>
      </c>
      <c r="X4" s="1">
        <v>4.9780889000000004</v>
      </c>
      <c r="Y4" s="1">
        <v>2.689298</v>
      </c>
    </row>
    <row r="5" spans="1:25" x14ac:dyDescent="0.25">
      <c r="U5" s="1" t="s">
        <v>52</v>
      </c>
      <c r="V5" s="1" t="s">
        <v>50</v>
      </c>
      <c r="W5" s="1">
        <v>17.402425999999998</v>
      </c>
      <c r="X5" s="1">
        <v>4.9780889000000004</v>
      </c>
      <c r="Y5" s="1">
        <v>2.689298</v>
      </c>
    </row>
    <row r="6" spans="1:25" x14ac:dyDescent="0.25">
      <c r="V6" s="1" t="s">
        <v>51</v>
      </c>
      <c r="W6" s="1">
        <v>3.6145448999999998</v>
      </c>
      <c r="X6" s="1">
        <v>4.9780889000000004</v>
      </c>
      <c r="Y6" s="1">
        <v>2.689298</v>
      </c>
    </row>
    <row r="7" spans="1:25" x14ac:dyDescent="0.25">
      <c r="U7" s="1" t="s">
        <v>53</v>
      </c>
      <c r="V7" s="1" t="s">
        <v>50</v>
      </c>
      <c r="W7" s="1">
        <v>5.5683765000000003</v>
      </c>
      <c r="X7" s="1">
        <v>4.9780889000000004</v>
      </c>
      <c r="Y7" s="1">
        <v>2.689298</v>
      </c>
    </row>
    <row r="8" spans="1:25" x14ac:dyDescent="0.25">
      <c r="V8" s="1" t="s">
        <v>51</v>
      </c>
      <c r="W8" s="1">
        <v>2.4972713</v>
      </c>
      <c r="X8" s="1">
        <v>4.9780889000000004</v>
      </c>
      <c r="Y8" s="1">
        <v>2.689298</v>
      </c>
    </row>
    <row r="32" spans="1:1" x14ac:dyDescent="0.25">
      <c r="A32" s="1" t="s">
        <v>325</v>
      </c>
    </row>
    <row r="33" spans="1:18" x14ac:dyDescent="0.25">
      <c r="A33" s="31" t="s">
        <v>351</v>
      </c>
      <c r="B33" s="31"/>
      <c r="C33" s="31"/>
      <c r="D33" s="31"/>
      <c r="E33" s="31"/>
      <c r="F33" s="31"/>
      <c r="G33" s="31"/>
      <c r="H33" s="31"/>
      <c r="I33" s="31"/>
      <c r="J33" s="31"/>
      <c r="K33" s="31"/>
      <c r="L33" s="31"/>
      <c r="M33" s="31"/>
      <c r="N33" s="31"/>
      <c r="O33" s="31"/>
      <c r="P33" s="31"/>
      <c r="Q33" s="31"/>
      <c r="R33" s="31"/>
    </row>
    <row r="34" spans="1:18" x14ac:dyDescent="0.25">
      <c r="A34" s="31"/>
      <c r="B34" s="31"/>
      <c r="C34" s="31"/>
      <c r="D34" s="31"/>
      <c r="E34" s="31"/>
      <c r="F34" s="31"/>
      <c r="G34" s="31"/>
      <c r="H34" s="31"/>
      <c r="I34" s="31"/>
      <c r="J34" s="31"/>
      <c r="K34" s="31"/>
      <c r="L34" s="31"/>
      <c r="M34" s="31"/>
      <c r="N34" s="31"/>
      <c r="O34" s="31"/>
      <c r="P34" s="31"/>
      <c r="Q34" s="31"/>
      <c r="R34" s="31"/>
    </row>
    <row r="35" spans="1:18" x14ac:dyDescent="0.25">
      <c r="A35" s="31"/>
      <c r="B35" s="31"/>
      <c r="C35" s="31"/>
      <c r="D35" s="31"/>
      <c r="E35" s="31"/>
      <c r="F35" s="31"/>
      <c r="G35" s="31"/>
      <c r="H35" s="31"/>
      <c r="I35" s="31"/>
      <c r="J35" s="31"/>
      <c r="K35" s="31"/>
      <c r="L35" s="31"/>
      <c r="M35" s="31"/>
      <c r="N35" s="31"/>
      <c r="O35" s="31"/>
      <c r="P35" s="31"/>
      <c r="Q35" s="31"/>
      <c r="R35" s="31"/>
    </row>
    <row r="36" spans="1:18" x14ac:dyDescent="0.25">
      <c r="A36" s="31"/>
      <c r="B36" s="31"/>
      <c r="C36" s="31"/>
      <c r="D36" s="31"/>
      <c r="E36" s="31"/>
      <c r="F36" s="31"/>
      <c r="G36" s="31"/>
      <c r="H36" s="31"/>
      <c r="I36" s="31"/>
      <c r="J36" s="31"/>
      <c r="K36" s="31"/>
      <c r="L36" s="31"/>
      <c r="M36" s="31"/>
      <c r="N36" s="31"/>
      <c r="O36" s="31"/>
      <c r="P36" s="31"/>
      <c r="Q36" s="31"/>
      <c r="R36" s="31"/>
    </row>
    <row r="37" spans="1:18" x14ac:dyDescent="0.25">
      <c r="A37" s="27" t="s">
        <v>359</v>
      </c>
    </row>
  </sheetData>
  <mergeCells count="1">
    <mergeCell ref="A33:R36"/>
  </mergeCells>
  <hyperlinks>
    <hyperlink ref="A37" location="'Read Me'!A1" display="Return to Read Me" xr:uid="{D1B77A63-50DF-4D47-BCC2-E3706CF40B52}"/>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690EC-61F4-4C6A-AAB1-2136E056FFC6}">
  <sheetPr codeName="Sheet3"/>
  <dimension ref="A1:X35"/>
  <sheetViews>
    <sheetView zoomScale="70" zoomScaleNormal="70" workbookViewId="0">
      <selection activeCell="A35" sqref="A35"/>
    </sheetView>
  </sheetViews>
  <sheetFormatPr defaultRowHeight="18" x14ac:dyDescent="0.25"/>
  <cols>
    <col min="1" max="16384" width="9.140625" style="1"/>
  </cols>
  <sheetData>
    <row r="1" spans="1:24" ht="26.25" x14ac:dyDescent="0.4">
      <c r="A1" s="2" t="s">
        <v>362</v>
      </c>
    </row>
    <row r="3" spans="1:24" x14ac:dyDescent="0.25">
      <c r="V3" s="1" t="s">
        <v>8</v>
      </c>
      <c r="W3" s="1" t="s">
        <v>9</v>
      </c>
    </row>
    <row r="4" spans="1:24" x14ac:dyDescent="0.25">
      <c r="U4" s="1" t="s">
        <v>10</v>
      </c>
      <c r="V4" s="1" t="s">
        <v>11</v>
      </c>
    </row>
    <row r="5" spans="1:24" x14ac:dyDescent="0.25">
      <c r="U5" s="1">
        <v>2007</v>
      </c>
      <c r="V5" s="1">
        <v>90</v>
      </c>
      <c r="W5" s="1">
        <v>47.058823529411761</v>
      </c>
      <c r="X5" s="1">
        <v>50</v>
      </c>
    </row>
    <row r="6" spans="1:24" x14ac:dyDescent="0.25">
      <c r="U6" s="1">
        <v>2008</v>
      </c>
      <c r="V6" s="1">
        <v>10</v>
      </c>
      <c r="W6" s="1">
        <v>6.25</v>
      </c>
      <c r="X6" s="1">
        <v>50</v>
      </c>
    </row>
    <row r="7" spans="1:24" x14ac:dyDescent="0.25">
      <c r="U7" s="1">
        <v>2009</v>
      </c>
      <c r="V7" s="1">
        <v>80</v>
      </c>
      <c r="W7" s="1">
        <v>66.666666666666657</v>
      </c>
      <c r="X7" s="1">
        <v>50</v>
      </c>
    </row>
    <row r="8" spans="1:24" x14ac:dyDescent="0.25">
      <c r="U8" s="1">
        <v>2010</v>
      </c>
      <c r="V8" s="1">
        <v>80</v>
      </c>
      <c r="W8" s="1">
        <v>47.619047619047613</v>
      </c>
      <c r="X8" s="1">
        <v>50</v>
      </c>
    </row>
    <row r="9" spans="1:24" x14ac:dyDescent="0.25">
      <c r="U9" s="1">
        <v>2011</v>
      </c>
      <c r="V9" s="1">
        <v>60</v>
      </c>
      <c r="W9" s="1">
        <v>50</v>
      </c>
      <c r="X9" s="1">
        <v>50</v>
      </c>
    </row>
    <row r="10" spans="1:24" x14ac:dyDescent="0.25">
      <c r="U10" s="1">
        <v>2012</v>
      </c>
      <c r="V10" s="1">
        <v>75</v>
      </c>
      <c r="W10" s="1">
        <v>63.636363636363633</v>
      </c>
      <c r="X10" s="1">
        <v>50</v>
      </c>
    </row>
    <row r="11" spans="1:24" x14ac:dyDescent="0.25">
      <c r="U11" s="1">
        <v>2013</v>
      </c>
      <c r="V11" s="1">
        <v>100</v>
      </c>
      <c r="W11" s="1">
        <v>69.565217391304344</v>
      </c>
      <c r="X11" s="1">
        <v>50</v>
      </c>
    </row>
    <row r="12" spans="1:24" x14ac:dyDescent="0.25">
      <c r="U12" s="1">
        <v>2014</v>
      </c>
      <c r="V12" s="1">
        <v>100</v>
      </c>
      <c r="W12" s="1">
        <v>62.5</v>
      </c>
      <c r="X12" s="1">
        <v>50</v>
      </c>
    </row>
    <row r="13" spans="1:24" x14ac:dyDescent="0.25">
      <c r="U13" s="1">
        <v>2015</v>
      </c>
      <c r="V13" s="1">
        <v>100</v>
      </c>
      <c r="W13" s="1">
        <v>50</v>
      </c>
      <c r="X13" s="1">
        <v>50</v>
      </c>
    </row>
    <row r="14" spans="1:24" x14ac:dyDescent="0.25">
      <c r="U14" s="1">
        <v>2016</v>
      </c>
      <c r="V14" s="1">
        <v>91.666666666666657</v>
      </c>
      <c r="W14" s="1">
        <v>59.259259259259252</v>
      </c>
      <c r="X14" s="1">
        <v>50</v>
      </c>
    </row>
    <row r="15" spans="1:24" x14ac:dyDescent="0.25">
      <c r="U15" s="1">
        <v>2017</v>
      </c>
      <c r="V15" s="1">
        <v>100</v>
      </c>
      <c r="W15" s="1">
        <v>75</v>
      </c>
      <c r="X15" s="1">
        <v>50</v>
      </c>
    </row>
    <row r="32" spans="1:1" x14ac:dyDescent="0.25">
      <c r="A32" s="1" t="s">
        <v>324</v>
      </c>
    </row>
    <row r="33" spans="1:18" ht="18" customHeight="1" x14ac:dyDescent="0.25">
      <c r="A33" s="31" t="s">
        <v>326</v>
      </c>
      <c r="B33" s="31"/>
      <c r="C33" s="31"/>
      <c r="D33" s="31"/>
      <c r="E33" s="31"/>
      <c r="F33" s="31"/>
      <c r="G33" s="31"/>
      <c r="H33" s="31"/>
      <c r="I33" s="31"/>
      <c r="J33" s="31"/>
      <c r="K33" s="31"/>
      <c r="L33" s="31"/>
      <c r="M33" s="31"/>
      <c r="N33" s="31"/>
      <c r="O33" s="31"/>
      <c r="P33" s="31"/>
      <c r="Q33" s="31"/>
      <c r="R33" s="31"/>
    </row>
    <row r="34" spans="1:18" x14ac:dyDescent="0.25">
      <c r="A34" s="31"/>
      <c r="B34" s="31"/>
      <c r="C34" s="31"/>
      <c r="D34" s="31"/>
      <c r="E34" s="31"/>
      <c r="F34" s="31"/>
      <c r="G34" s="31"/>
      <c r="H34" s="31"/>
      <c r="I34" s="31"/>
      <c r="J34" s="31"/>
      <c r="K34" s="31"/>
      <c r="L34" s="31"/>
      <c r="M34" s="31"/>
      <c r="N34" s="31"/>
      <c r="O34" s="31"/>
      <c r="P34" s="31"/>
      <c r="Q34" s="31"/>
      <c r="R34" s="31"/>
    </row>
    <row r="35" spans="1:18" x14ac:dyDescent="0.25">
      <c r="A35" s="27" t="s">
        <v>359</v>
      </c>
    </row>
  </sheetData>
  <mergeCells count="1">
    <mergeCell ref="A33:R34"/>
  </mergeCells>
  <hyperlinks>
    <hyperlink ref="A35" location="'Read Me'!A1" display="Return to Read Me" xr:uid="{55A98094-22C4-4595-A96B-1EB3934081A6}"/>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2CB5-DDCE-4FC2-AE41-1FB52FDF91BE}">
  <sheetPr codeName="Sheet42"/>
  <dimension ref="A1:Y37"/>
  <sheetViews>
    <sheetView zoomScale="70" zoomScaleNormal="70" workbookViewId="0">
      <selection activeCell="A37" sqref="A37"/>
    </sheetView>
  </sheetViews>
  <sheetFormatPr defaultRowHeight="18" x14ac:dyDescent="0.25"/>
  <cols>
    <col min="1" max="16384" width="9.140625" style="1"/>
  </cols>
  <sheetData>
    <row r="1" spans="1:25" ht="26.25" x14ac:dyDescent="0.4">
      <c r="A1" s="2" t="s">
        <v>397</v>
      </c>
    </row>
    <row r="2" spans="1:25" x14ac:dyDescent="0.25">
      <c r="U2" s="1" t="s">
        <v>44</v>
      </c>
      <c r="V2" s="1" t="s">
        <v>45</v>
      </c>
      <c r="W2" s="1" t="s">
        <v>280</v>
      </c>
      <c r="X2" s="1" t="s">
        <v>47</v>
      </c>
      <c r="Y2" s="1" t="s">
        <v>48</v>
      </c>
    </row>
    <row r="3" spans="1:25" x14ac:dyDescent="0.25">
      <c r="U3" s="1" t="s">
        <v>54</v>
      </c>
      <c r="V3" s="1" t="s">
        <v>50</v>
      </c>
      <c r="W3" s="1">
        <v>5.0771915999999999</v>
      </c>
      <c r="X3" s="1">
        <v>4.9780889000000004</v>
      </c>
      <c r="Y3" s="1">
        <v>2.689298</v>
      </c>
    </row>
    <row r="4" spans="1:25" x14ac:dyDescent="0.25">
      <c r="V4" s="1" t="s">
        <v>51</v>
      </c>
      <c r="W4" s="1">
        <v>2.1847042000000001</v>
      </c>
      <c r="X4" s="1">
        <v>4.9780889000000004</v>
      </c>
      <c r="Y4" s="1">
        <v>2.689298</v>
      </c>
    </row>
    <row r="5" spans="1:25" x14ac:dyDescent="0.25">
      <c r="U5" s="1" t="s">
        <v>55</v>
      </c>
      <c r="V5" s="1" t="s">
        <v>50</v>
      </c>
      <c r="W5" s="1">
        <v>5.1700742000000002</v>
      </c>
      <c r="X5" s="1">
        <v>4.9780889000000004</v>
      </c>
      <c r="Y5" s="1">
        <v>2.689298</v>
      </c>
    </row>
    <row r="6" spans="1:25" x14ac:dyDescent="0.25">
      <c r="V6" s="1" t="s">
        <v>51</v>
      </c>
      <c r="W6" s="1">
        <v>3.6924410000000001</v>
      </c>
      <c r="X6" s="1">
        <v>4.9780889000000004</v>
      </c>
      <c r="Y6" s="1">
        <v>2.689298</v>
      </c>
    </row>
    <row r="7" spans="1:25" x14ac:dyDescent="0.25">
      <c r="U7" s="1" t="s">
        <v>56</v>
      </c>
      <c r="V7" s="1" t="s">
        <v>50</v>
      </c>
      <c r="W7" s="1">
        <v>8.4908897999999997</v>
      </c>
      <c r="X7" s="1">
        <v>4.9780889000000004</v>
      </c>
      <c r="Y7" s="1">
        <v>2.689298</v>
      </c>
    </row>
    <row r="8" spans="1:25" x14ac:dyDescent="0.25">
      <c r="V8" s="1" t="s">
        <v>51</v>
      </c>
      <c r="W8" s="1">
        <v>4.0247849000000002</v>
      </c>
      <c r="X8" s="1">
        <v>4.9780889000000004</v>
      </c>
      <c r="Y8" s="1">
        <v>2.689298</v>
      </c>
    </row>
    <row r="32" spans="1:1" x14ac:dyDescent="0.25">
      <c r="A32" s="1" t="s">
        <v>325</v>
      </c>
    </row>
    <row r="33" spans="1:18" x14ac:dyDescent="0.25">
      <c r="A33" s="31" t="s">
        <v>351</v>
      </c>
      <c r="B33" s="31"/>
      <c r="C33" s="31"/>
      <c r="D33" s="31"/>
      <c r="E33" s="31"/>
      <c r="F33" s="31"/>
      <c r="G33" s="31"/>
      <c r="H33" s="31"/>
      <c r="I33" s="31"/>
      <c r="J33" s="31"/>
      <c r="K33" s="31"/>
      <c r="L33" s="31"/>
      <c r="M33" s="31"/>
      <c r="N33" s="31"/>
      <c r="O33" s="31"/>
      <c r="P33" s="31"/>
      <c r="Q33" s="31"/>
      <c r="R33" s="31"/>
    </row>
    <row r="34" spans="1:18" x14ac:dyDescent="0.25">
      <c r="A34" s="31"/>
      <c r="B34" s="31"/>
      <c r="C34" s="31"/>
      <c r="D34" s="31"/>
      <c r="E34" s="31"/>
      <c r="F34" s="31"/>
      <c r="G34" s="31"/>
      <c r="H34" s="31"/>
      <c r="I34" s="31"/>
      <c r="J34" s="31"/>
      <c r="K34" s="31"/>
      <c r="L34" s="31"/>
      <c r="M34" s="31"/>
      <c r="N34" s="31"/>
      <c r="O34" s="31"/>
      <c r="P34" s="31"/>
      <c r="Q34" s="31"/>
      <c r="R34" s="31"/>
    </row>
    <row r="35" spans="1:18" x14ac:dyDescent="0.25">
      <c r="A35" s="31"/>
      <c r="B35" s="31"/>
      <c r="C35" s="31"/>
      <c r="D35" s="31"/>
      <c r="E35" s="31"/>
      <c r="F35" s="31"/>
      <c r="G35" s="31"/>
      <c r="H35" s="31"/>
      <c r="I35" s="31"/>
      <c r="J35" s="31"/>
      <c r="K35" s="31"/>
      <c r="L35" s="31"/>
      <c r="M35" s="31"/>
      <c r="N35" s="31"/>
      <c r="O35" s="31"/>
      <c r="P35" s="31"/>
      <c r="Q35" s="31"/>
      <c r="R35" s="31"/>
    </row>
    <row r="36" spans="1:18" x14ac:dyDescent="0.25">
      <c r="A36" s="31"/>
      <c r="B36" s="31"/>
      <c r="C36" s="31"/>
      <c r="D36" s="31"/>
      <c r="E36" s="31"/>
      <c r="F36" s="31"/>
      <c r="G36" s="31"/>
      <c r="H36" s="31"/>
      <c r="I36" s="31"/>
      <c r="J36" s="31"/>
      <c r="K36" s="31"/>
      <c r="L36" s="31"/>
      <c r="M36" s="31"/>
      <c r="N36" s="31"/>
      <c r="O36" s="31"/>
      <c r="P36" s="31"/>
      <c r="Q36" s="31"/>
      <c r="R36" s="31"/>
    </row>
    <row r="37" spans="1:18" x14ac:dyDescent="0.25">
      <c r="A37" s="27" t="s">
        <v>359</v>
      </c>
    </row>
  </sheetData>
  <mergeCells count="1">
    <mergeCell ref="A33:R36"/>
  </mergeCells>
  <hyperlinks>
    <hyperlink ref="A37" location="'Read Me'!A1" display="Return to Read Me" xr:uid="{4FE32216-6774-4588-8B04-CCEB0EE0237E}"/>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5A419-7127-4AAE-A335-A3F85E235A75}">
  <sheetPr codeName="Sheet41"/>
  <dimension ref="A1:AA41"/>
  <sheetViews>
    <sheetView zoomScale="70" zoomScaleNormal="70" workbookViewId="0">
      <selection activeCell="A41" sqref="A41"/>
    </sheetView>
  </sheetViews>
  <sheetFormatPr defaultRowHeight="18" x14ac:dyDescent="0.25"/>
  <cols>
    <col min="1" max="16384" width="9.140625" style="1"/>
  </cols>
  <sheetData>
    <row r="1" spans="1:27" ht="24.75" customHeight="1" x14ac:dyDescent="0.4">
      <c r="A1" s="2" t="s">
        <v>398</v>
      </c>
    </row>
    <row r="2" spans="1:27" ht="15.75" customHeight="1" x14ac:dyDescent="0.25">
      <c r="V2" s="1" t="s">
        <v>59</v>
      </c>
      <c r="Y2" s="1" t="s">
        <v>60</v>
      </c>
    </row>
    <row r="3" spans="1:27" ht="15.75" customHeight="1" x14ac:dyDescent="0.25">
      <c r="V3" s="17" t="s">
        <v>277</v>
      </c>
      <c r="W3" s="17" t="s">
        <v>6</v>
      </c>
      <c r="X3" s="17" t="s">
        <v>66</v>
      </c>
      <c r="Y3" s="17" t="s">
        <v>277</v>
      </c>
      <c r="Z3" s="17" t="s">
        <v>6</v>
      </c>
      <c r="AA3" s="18" t="s">
        <v>66</v>
      </c>
    </row>
    <row r="4" spans="1:27" ht="15.75" customHeight="1" x14ac:dyDescent="0.25">
      <c r="U4" s="1" t="s">
        <v>278</v>
      </c>
      <c r="V4" s="1">
        <v>2.7804503999999999</v>
      </c>
      <c r="W4" s="1">
        <v>5.8404862</v>
      </c>
      <c r="X4" s="1">
        <v>9.1239787999999997</v>
      </c>
      <c r="Y4" s="1">
        <v>7.3211805999999999</v>
      </c>
      <c r="Z4" s="1">
        <v>5.0328644999999996</v>
      </c>
      <c r="AA4" s="1">
        <v>6.1016675999999999</v>
      </c>
    </row>
    <row r="5" spans="1:27" ht="15.75" customHeight="1" x14ac:dyDescent="0.25">
      <c r="U5" s="1" t="s">
        <v>279</v>
      </c>
      <c r="V5" s="1">
        <v>2.2942863</v>
      </c>
      <c r="W5" s="1">
        <v>4.2993915999999999</v>
      </c>
      <c r="X5" s="1">
        <v>7.0682571999999997</v>
      </c>
      <c r="Y5" s="1">
        <v>8.1067795</v>
      </c>
      <c r="Z5" s="1">
        <v>4.0515904999999997</v>
      </c>
      <c r="AA5" s="1">
        <v>5.3984246999999996</v>
      </c>
    </row>
    <row r="6" spans="1:27" ht="15.75" customHeight="1" x14ac:dyDescent="0.25">
      <c r="U6" s="1" t="s">
        <v>267</v>
      </c>
      <c r="V6" s="1">
        <v>14.56183</v>
      </c>
      <c r="W6" s="1">
        <v>30.89479</v>
      </c>
      <c r="X6" s="1">
        <v>87.024690000000007</v>
      </c>
      <c r="Y6" s="19">
        <v>8.5482499999999995</v>
      </c>
      <c r="Z6" s="19">
        <v>16.159749999999999</v>
      </c>
      <c r="AA6" s="19">
        <v>14.043010000000001</v>
      </c>
    </row>
    <row r="7" spans="1:27" ht="15" customHeight="1" x14ac:dyDescent="0.25"/>
    <row r="8" spans="1:27" ht="15" customHeight="1" x14ac:dyDescent="0.25"/>
    <row r="9" spans="1:27" ht="15" customHeight="1" x14ac:dyDescent="0.25"/>
    <row r="10" spans="1:27" ht="15" customHeight="1" x14ac:dyDescent="0.25"/>
    <row r="11" spans="1:27" ht="15" customHeight="1" x14ac:dyDescent="0.25"/>
    <row r="12" spans="1:27" ht="15" customHeight="1" x14ac:dyDescent="0.25"/>
    <row r="13" spans="1:27" ht="15" customHeight="1" x14ac:dyDescent="0.25"/>
    <row r="14" spans="1:27" ht="15" customHeight="1" x14ac:dyDescent="0.25"/>
    <row r="15" spans="1:27" s="20" customFormat="1" ht="15" customHeight="1" x14ac:dyDescent="0.25"/>
    <row r="16" spans="1:27" ht="15" customHeight="1" x14ac:dyDescent="0.25"/>
    <row r="17" spans="23:25" ht="15" customHeight="1" x14ac:dyDescent="0.25"/>
    <row r="18" spans="23:25" ht="15" customHeight="1" x14ac:dyDescent="0.25"/>
    <row r="19" spans="23:25" ht="15" customHeight="1" x14ac:dyDescent="0.25"/>
    <row r="20" spans="23:25" ht="15" customHeight="1" x14ac:dyDescent="0.25">
      <c r="Y20" s="9"/>
    </row>
    <row r="21" spans="23:25" ht="15" customHeight="1" x14ac:dyDescent="0.25"/>
    <row r="22" spans="23:25" ht="15" customHeight="1" x14ac:dyDescent="0.25"/>
    <row r="23" spans="23:25" ht="15" customHeight="1" x14ac:dyDescent="0.25"/>
    <row r="24" spans="23:25" ht="15" customHeight="1" x14ac:dyDescent="0.25">
      <c r="W24" s="1" t="s">
        <v>281</v>
      </c>
    </row>
    <row r="25" spans="23:25" ht="15" customHeight="1" x14ac:dyDescent="0.25"/>
    <row r="26" spans="23:25" ht="15" customHeight="1" x14ac:dyDescent="0.25"/>
    <row r="27" spans="23:25" ht="15" customHeight="1" x14ac:dyDescent="0.25"/>
    <row r="28" spans="23:25" ht="15" customHeight="1" x14ac:dyDescent="0.25"/>
    <row r="29" spans="23:25" ht="15" customHeight="1" x14ac:dyDescent="0.25"/>
    <row r="30" spans="23:25" ht="15" customHeight="1" x14ac:dyDescent="0.25"/>
    <row r="31" spans="23:25" ht="15" customHeight="1" x14ac:dyDescent="0.25"/>
    <row r="32" spans="23:25" ht="15" customHeight="1" x14ac:dyDescent="0.25"/>
    <row r="33" spans="1:18" ht="15" customHeight="1" x14ac:dyDescent="0.25"/>
    <row r="37" spans="1:18" x14ac:dyDescent="0.25">
      <c r="A37" s="1" t="s">
        <v>325</v>
      </c>
    </row>
    <row r="38" spans="1:18" ht="35.25" customHeight="1" x14ac:dyDescent="0.25">
      <c r="A38" s="31" t="s">
        <v>352</v>
      </c>
      <c r="B38" s="31"/>
      <c r="C38" s="31"/>
      <c r="D38" s="31"/>
      <c r="E38" s="31"/>
      <c r="F38" s="31"/>
      <c r="G38" s="31"/>
      <c r="H38" s="31"/>
      <c r="I38" s="31"/>
      <c r="J38" s="31"/>
      <c r="K38" s="31"/>
      <c r="L38" s="31"/>
      <c r="M38" s="31"/>
      <c r="N38" s="31"/>
      <c r="O38" s="31"/>
      <c r="P38" s="31"/>
      <c r="Q38" s="31"/>
      <c r="R38" s="31"/>
    </row>
    <row r="39" spans="1:18" x14ac:dyDescent="0.25">
      <c r="A39" s="31"/>
      <c r="B39" s="31"/>
      <c r="C39" s="31"/>
      <c r="D39" s="31"/>
      <c r="E39" s="31"/>
      <c r="F39" s="31"/>
      <c r="G39" s="31"/>
      <c r="H39" s="31"/>
      <c r="I39" s="31"/>
      <c r="J39" s="31"/>
      <c r="K39" s="31"/>
      <c r="L39" s="31"/>
      <c r="M39" s="31"/>
      <c r="N39" s="31"/>
      <c r="O39" s="31"/>
      <c r="P39" s="31"/>
      <c r="Q39" s="31"/>
      <c r="R39" s="31"/>
    </row>
    <row r="40" spans="1:18" x14ac:dyDescent="0.25">
      <c r="A40" s="31"/>
      <c r="B40" s="31"/>
      <c r="C40" s="31"/>
      <c r="D40" s="31"/>
      <c r="E40" s="31"/>
      <c r="F40" s="31"/>
      <c r="G40" s="31"/>
      <c r="H40" s="31"/>
      <c r="I40" s="31"/>
      <c r="J40" s="31"/>
      <c r="K40" s="31"/>
      <c r="L40" s="31"/>
      <c r="M40" s="31"/>
      <c r="N40" s="31"/>
      <c r="O40" s="31"/>
      <c r="P40" s="31"/>
      <c r="Q40" s="31"/>
      <c r="R40" s="31"/>
    </row>
    <row r="41" spans="1:18" x14ac:dyDescent="0.25">
      <c r="A41" s="27" t="s">
        <v>359</v>
      </c>
    </row>
  </sheetData>
  <mergeCells count="1">
    <mergeCell ref="A38:R40"/>
  </mergeCells>
  <hyperlinks>
    <hyperlink ref="A41" location="'Read Me'!A1" display="Return to Read Me" xr:uid="{4D7D1ABA-D492-49E6-89AC-D0DD76C58E14}"/>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727D6-E1D8-4C9B-9158-2E408DECEFA3}">
  <sheetPr codeName="Sheet43"/>
  <dimension ref="A1:X59"/>
  <sheetViews>
    <sheetView zoomScale="70" zoomScaleNormal="70" workbookViewId="0">
      <selection activeCell="A34" sqref="A34"/>
    </sheetView>
  </sheetViews>
  <sheetFormatPr defaultRowHeight="18" x14ac:dyDescent="0.25"/>
  <cols>
    <col min="1" max="16384" width="9.140625" style="1"/>
  </cols>
  <sheetData>
    <row r="1" spans="1:24" ht="26.25" x14ac:dyDescent="0.4">
      <c r="A1" s="2" t="s">
        <v>399</v>
      </c>
    </row>
    <row r="2" spans="1:24" x14ac:dyDescent="0.25">
      <c r="V2" s="1" t="s">
        <v>282</v>
      </c>
      <c r="W2" s="1" t="s">
        <v>18</v>
      </c>
      <c r="X2" s="1" t="s">
        <v>283</v>
      </c>
    </row>
    <row r="3" spans="1:24" x14ac:dyDescent="0.25">
      <c r="U3" s="21">
        <v>1990</v>
      </c>
      <c r="V3" s="1">
        <v>2.50499654057765</v>
      </c>
      <c r="W3" s="1">
        <v>3.47483532999963</v>
      </c>
      <c r="X3" s="1">
        <v>4.7639027177822104</v>
      </c>
    </row>
    <row r="4" spans="1:24" x14ac:dyDescent="0.25">
      <c r="U4" s="21">
        <v>1990</v>
      </c>
      <c r="V4" s="1">
        <v>2.5049993464895999</v>
      </c>
      <c r="W4" s="1">
        <v>3.4499963723770999</v>
      </c>
      <c r="X4" s="1">
        <v>4.1253637563225798</v>
      </c>
    </row>
    <row r="5" spans="1:24" x14ac:dyDescent="0.25">
      <c r="U5" s="21">
        <v>1991</v>
      </c>
      <c r="V5" s="1">
        <v>2.6500051040524699</v>
      </c>
      <c r="W5" s="1">
        <v>3.0790785303519002</v>
      </c>
      <c r="X5" s="1">
        <v>4.0000069500861297</v>
      </c>
    </row>
    <row r="6" spans="1:24" x14ac:dyDescent="0.25">
      <c r="U6" s="21">
        <v>1991</v>
      </c>
      <c r="V6" s="1">
        <v>2.9999951155061799</v>
      </c>
      <c r="W6" s="1">
        <v>3.2514426775123502</v>
      </c>
      <c r="X6" s="1">
        <v>3.9732433389048198</v>
      </c>
    </row>
    <row r="7" spans="1:24" x14ac:dyDescent="0.25">
      <c r="U7" s="21">
        <v>1992</v>
      </c>
      <c r="V7" s="1">
        <v>2.7</v>
      </c>
      <c r="W7" s="1">
        <v>3.1005528421073598</v>
      </c>
      <c r="X7" s="1">
        <v>3.9232393821309399</v>
      </c>
    </row>
    <row r="8" spans="1:24" x14ac:dyDescent="0.25">
      <c r="U8" s="21">
        <v>1992</v>
      </c>
      <c r="V8" s="1">
        <v>2.50000443347527</v>
      </c>
      <c r="W8" s="1">
        <v>2.9999945696882699</v>
      </c>
      <c r="X8" s="1">
        <v>3.75</v>
      </c>
    </row>
    <row r="9" spans="1:24" x14ac:dyDescent="0.25">
      <c r="U9" s="21">
        <v>1993</v>
      </c>
      <c r="V9" s="1">
        <v>2.4000012971075799</v>
      </c>
      <c r="W9" s="1">
        <v>2.7999998644512401</v>
      </c>
      <c r="X9" s="1">
        <v>3.2631909053169599</v>
      </c>
    </row>
    <row r="10" spans="1:24" x14ac:dyDescent="0.25">
      <c r="U10" s="21">
        <v>1993</v>
      </c>
      <c r="V10" s="1">
        <v>2.30000039589823</v>
      </c>
      <c r="W10" s="1">
        <v>2.55000130896279</v>
      </c>
      <c r="X10" s="1">
        <v>3.09999701462166</v>
      </c>
    </row>
    <row r="11" spans="1:24" x14ac:dyDescent="0.25">
      <c r="U11" s="21">
        <v>1994</v>
      </c>
      <c r="V11" s="1">
        <v>2.05000056079477</v>
      </c>
      <c r="W11" s="1">
        <v>2.54999713643614</v>
      </c>
      <c r="X11" s="1">
        <v>3.2999996802707701</v>
      </c>
    </row>
    <row r="12" spans="1:24" x14ac:dyDescent="0.25">
      <c r="U12" s="21">
        <v>1994</v>
      </c>
      <c r="V12" s="1">
        <v>2.0360821444335202</v>
      </c>
      <c r="W12" s="1">
        <v>2.5000016997017198</v>
      </c>
      <c r="X12" s="1">
        <v>3.4499999087502</v>
      </c>
    </row>
    <row r="13" spans="1:24" x14ac:dyDescent="0.25">
      <c r="U13" s="1">
        <v>1995</v>
      </c>
      <c r="V13" s="1">
        <v>2.0527983720307201</v>
      </c>
      <c r="W13" s="1">
        <v>2.5500004134660998</v>
      </c>
      <c r="X13" s="1">
        <v>3.45330524193069</v>
      </c>
    </row>
    <row r="14" spans="1:24" x14ac:dyDescent="0.25">
      <c r="U14" s="1">
        <v>1995</v>
      </c>
      <c r="V14" s="1">
        <v>2.2000027653939598</v>
      </c>
      <c r="W14" s="1">
        <v>2.5000019974159899</v>
      </c>
      <c r="X14" s="1">
        <v>3.0500004740132001</v>
      </c>
    </row>
    <row r="15" spans="1:24" x14ac:dyDescent="0.25">
      <c r="U15" s="1">
        <v>1996</v>
      </c>
      <c r="V15" s="1">
        <v>1.9999985164694101</v>
      </c>
      <c r="W15" s="1">
        <v>2.2999993019308702</v>
      </c>
      <c r="X15" s="1">
        <v>2.94999764615048</v>
      </c>
    </row>
    <row r="16" spans="1:24" x14ac:dyDescent="0.25">
      <c r="U16" s="1">
        <v>1996</v>
      </c>
      <c r="V16" s="1">
        <v>2.00000024482837</v>
      </c>
      <c r="W16" s="1">
        <v>2.3000003059452601</v>
      </c>
      <c r="X16" s="1">
        <v>2.62141152637777</v>
      </c>
    </row>
    <row r="17" spans="1:24" x14ac:dyDescent="0.25">
      <c r="U17" s="1">
        <v>1997</v>
      </c>
      <c r="V17" s="1">
        <v>1.8500034445286599</v>
      </c>
      <c r="W17" s="1">
        <v>2.1999987602760802</v>
      </c>
      <c r="X17" s="1">
        <v>2.5500028349511301</v>
      </c>
    </row>
    <row r="18" spans="1:24" x14ac:dyDescent="0.25">
      <c r="U18" s="1">
        <v>1997</v>
      </c>
      <c r="V18" s="1">
        <v>1.8499970564517501</v>
      </c>
      <c r="W18" s="1">
        <v>2.18218884729826</v>
      </c>
      <c r="X18" s="1">
        <v>2.4999971333781201</v>
      </c>
    </row>
    <row r="19" spans="1:24" x14ac:dyDescent="0.25">
      <c r="U19" s="1">
        <v>1998</v>
      </c>
      <c r="V19" s="1">
        <v>1.9</v>
      </c>
      <c r="W19" s="1">
        <v>2.0500077895203499</v>
      </c>
      <c r="X19" s="1">
        <v>2.6000019628771902</v>
      </c>
    </row>
    <row r="20" spans="1:24" x14ac:dyDescent="0.25">
      <c r="U20" s="1">
        <v>1998</v>
      </c>
      <c r="V20" s="1">
        <v>1.8</v>
      </c>
      <c r="W20" s="1">
        <v>2.00000012191094</v>
      </c>
      <c r="X20" s="1">
        <v>2.3999971229080002</v>
      </c>
    </row>
    <row r="21" spans="1:24" x14ac:dyDescent="0.25">
      <c r="U21" s="1">
        <v>1999</v>
      </c>
      <c r="V21" s="1">
        <v>1.7499992222924201</v>
      </c>
      <c r="W21" s="1">
        <v>1.9006475013606601</v>
      </c>
      <c r="X21" s="1">
        <v>2.4784611508380499</v>
      </c>
    </row>
    <row r="22" spans="1:24" x14ac:dyDescent="0.25">
      <c r="U22" s="1">
        <v>1999</v>
      </c>
      <c r="V22" s="1">
        <v>1.7</v>
      </c>
      <c r="W22" s="1">
        <v>1.8565962307256001</v>
      </c>
      <c r="X22" s="1">
        <v>2.3499996281595199</v>
      </c>
    </row>
    <row r="23" spans="1:24" x14ac:dyDescent="0.25">
      <c r="U23" s="1">
        <v>2000</v>
      </c>
      <c r="V23" s="1">
        <v>1.65</v>
      </c>
      <c r="W23" s="1">
        <v>1.9426892475200701</v>
      </c>
      <c r="X23" s="1">
        <v>2.1507096918644799</v>
      </c>
    </row>
    <row r="24" spans="1:24" x14ac:dyDescent="0.25">
      <c r="U24" s="1">
        <v>2000</v>
      </c>
      <c r="V24" s="1">
        <v>1.7</v>
      </c>
      <c r="W24" s="1">
        <v>2</v>
      </c>
      <c r="X24" s="1">
        <v>2.4999999999999201</v>
      </c>
    </row>
    <row r="25" spans="1:24" x14ac:dyDescent="0.25">
      <c r="U25" s="1">
        <v>2001</v>
      </c>
      <c r="V25" s="1">
        <v>1.75</v>
      </c>
      <c r="W25" s="1">
        <v>2.1499999999999302</v>
      </c>
      <c r="X25" s="1">
        <v>2.4971724102676802</v>
      </c>
    </row>
    <row r="26" spans="1:24" x14ac:dyDescent="0.25">
      <c r="U26" s="1">
        <v>2001</v>
      </c>
      <c r="V26" s="1">
        <v>1.60000000000037</v>
      </c>
      <c r="W26" s="1">
        <v>2</v>
      </c>
      <c r="X26" s="1">
        <v>2.4770249940306899</v>
      </c>
    </row>
    <row r="27" spans="1:24" x14ac:dyDescent="0.25">
      <c r="U27" s="1">
        <v>2002</v>
      </c>
      <c r="V27" s="1">
        <v>1.8</v>
      </c>
      <c r="W27" s="1">
        <v>2.04590705638519</v>
      </c>
      <c r="X27" s="1">
        <v>2.4232459509538802</v>
      </c>
    </row>
    <row r="28" spans="1:24" x14ac:dyDescent="0.25">
      <c r="U28" s="1">
        <v>2002</v>
      </c>
      <c r="V28" s="1">
        <v>1.8</v>
      </c>
      <c r="W28" s="1">
        <v>2.0000010047733698</v>
      </c>
      <c r="X28" s="1">
        <v>2.47750099885257</v>
      </c>
    </row>
    <row r="29" spans="1:24" x14ac:dyDescent="0.25">
      <c r="U29" s="1">
        <v>2003</v>
      </c>
      <c r="V29" s="1">
        <v>1.8</v>
      </c>
      <c r="W29" s="1">
        <v>2.0500000000001699</v>
      </c>
      <c r="X29" s="1">
        <v>2.4</v>
      </c>
    </row>
    <row r="30" spans="1:24" x14ac:dyDescent="0.25">
      <c r="U30" s="1">
        <v>2003</v>
      </c>
      <c r="V30" s="1">
        <v>1.8</v>
      </c>
      <c r="W30" s="1">
        <v>2</v>
      </c>
      <c r="X30" s="1">
        <v>2.3000000000003502</v>
      </c>
    </row>
    <row r="31" spans="1:24" x14ac:dyDescent="0.25">
      <c r="U31" s="1">
        <v>2004</v>
      </c>
      <c r="V31" s="1">
        <v>1.8</v>
      </c>
      <c r="W31" s="1">
        <v>2.0075250312500601</v>
      </c>
      <c r="X31" s="1">
        <v>2.30000000000001</v>
      </c>
    </row>
    <row r="32" spans="1:24" x14ac:dyDescent="0.25">
      <c r="A32" s="1" t="s">
        <v>418</v>
      </c>
      <c r="U32" s="1">
        <v>2004</v>
      </c>
      <c r="V32" s="1">
        <v>1.6759999999995201</v>
      </c>
      <c r="W32" s="1">
        <v>2</v>
      </c>
      <c r="X32" s="1">
        <v>2.2000000000000002</v>
      </c>
    </row>
    <row r="33" spans="1:24" x14ac:dyDescent="0.25">
      <c r="A33" s="1" t="s">
        <v>353</v>
      </c>
      <c r="U33" s="1">
        <v>2005</v>
      </c>
      <c r="V33" s="1">
        <v>1.63099999999975</v>
      </c>
      <c r="W33" s="1">
        <v>1.9313107</v>
      </c>
      <c r="X33" s="1">
        <v>2.2840976999999998</v>
      </c>
    </row>
    <row r="34" spans="1:24" x14ac:dyDescent="0.25">
      <c r="A34" s="27" t="s">
        <v>359</v>
      </c>
      <c r="U34" s="1">
        <v>2005</v>
      </c>
      <c r="V34" s="1">
        <v>1.63599999999986</v>
      </c>
      <c r="W34" s="1">
        <v>1.9566666500000001</v>
      </c>
      <c r="X34" s="1">
        <v>2.2954493500000002</v>
      </c>
    </row>
    <row r="35" spans="1:24" x14ac:dyDescent="0.25">
      <c r="U35" s="1">
        <v>2006</v>
      </c>
      <c r="V35" s="1">
        <v>1.68100000000012</v>
      </c>
      <c r="W35" s="1">
        <v>2.00000000000004</v>
      </c>
      <c r="X35" s="1">
        <v>2.2730543999999999</v>
      </c>
    </row>
    <row r="36" spans="1:24" x14ac:dyDescent="0.25">
      <c r="U36" s="1">
        <v>2006</v>
      </c>
      <c r="V36" s="1">
        <v>1.6809999999999501</v>
      </c>
      <c r="W36" s="1">
        <v>1.9837222000000001</v>
      </c>
      <c r="X36" s="1">
        <v>2.2255699</v>
      </c>
    </row>
    <row r="37" spans="1:24" x14ac:dyDescent="0.25">
      <c r="U37" s="1">
        <v>2007</v>
      </c>
      <c r="V37" s="1">
        <v>1.69999999999936</v>
      </c>
      <c r="W37" s="1">
        <v>1.9498613499999999</v>
      </c>
      <c r="X37" s="1">
        <v>2.2740434500000002</v>
      </c>
    </row>
    <row r="38" spans="1:24" x14ac:dyDescent="0.25">
      <c r="U38" s="1">
        <v>2007</v>
      </c>
      <c r="V38" s="1">
        <v>1.75</v>
      </c>
      <c r="W38" s="1">
        <v>1.9860556</v>
      </c>
      <c r="X38" s="1">
        <v>2.3296125000000001</v>
      </c>
    </row>
    <row r="39" spans="1:24" x14ac:dyDescent="0.25">
      <c r="U39" s="1">
        <v>2008</v>
      </c>
      <c r="V39" s="1">
        <v>1.8374999999999999</v>
      </c>
      <c r="W39" s="1">
        <v>1.9898100000001699</v>
      </c>
      <c r="X39" s="1">
        <v>2.3410107</v>
      </c>
    </row>
    <row r="40" spans="1:24" x14ac:dyDescent="0.25">
      <c r="U40" s="1">
        <v>2008</v>
      </c>
      <c r="V40" s="1">
        <v>1.9000000000000401</v>
      </c>
      <c r="W40" s="1">
        <v>2.0150000000000001</v>
      </c>
      <c r="X40" s="1">
        <v>2.4166470000000002</v>
      </c>
    </row>
    <row r="41" spans="1:24" x14ac:dyDescent="0.25">
      <c r="U41" s="1">
        <v>2009</v>
      </c>
      <c r="V41" s="1">
        <v>1.8525</v>
      </c>
      <c r="W41" s="1">
        <v>2.0250000000001198</v>
      </c>
      <c r="X41" s="1">
        <v>2.4500000000000002</v>
      </c>
    </row>
    <row r="42" spans="1:24" x14ac:dyDescent="0.25">
      <c r="U42" s="1">
        <v>2009</v>
      </c>
      <c r="V42" s="1">
        <v>1.7499999999998901</v>
      </c>
      <c r="W42" s="1">
        <v>1.9999999999996001</v>
      </c>
      <c r="X42" s="1">
        <v>2.2681027500000002</v>
      </c>
    </row>
    <row r="43" spans="1:24" x14ac:dyDescent="0.25">
      <c r="U43" s="1">
        <v>2010</v>
      </c>
      <c r="V43" s="1">
        <v>1.70243750000035</v>
      </c>
      <c r="W43" s="1">
        <v>1.9506060557990399</v>
      </c>
      <c r="X43" s="1">
        <v>2.2578254499999999</v>
      </c>
    </row>
    <row r="44" spans="1:24" x14ac:dyDescent="0.25">
      <c r="U44" s="1">
        <v>2010</v>
      </c>
      <c r="V44" s="1">
        <v>1.8594323088836699</v>
      </c>
      <c r="W44" s="1">
        <v>1.97730494999993</v>
      </c>
      <c r="X44" s="1">
        <v>2.2944462233945702</v>
      </c>
    </row>
    <row r="45" spans="1:24" x14ac:dyDescent="0.25">
      <c r="U45" s="1">
        <v>2011</v>
      </c>
      <c r="V45" s="1">
        <v>1.6973522022880301</v>
      </c>
      <c r="W45" s="1">
        <v>1.9949695499998601</v>
      </c>
      <c r="X45" s="1">
        <v>2.3007795</v>
      </c>
    </row>
    <row r="46" spans="1:24" x14ac:dyDescent="0.25">
      <c r="U46" s="1">
        <v>2011</v>
      </c>
      <c r="V46" s="1">
        <v>1.8958333499998601</v>
      </c>
      <c r="W46" s="1">
        <v>1.99999999999996</v>
      </c>
      <c r="X46" s="1">
        <v>2.2054524500000001</v>
      </c>
    </row>
    <row r="47" spans="1:24" x14ac:dyDescent="0.25">
      <c r="U47" s="1">
        <v>2012</v>
      </c>
      <c r="V47" s="1">
        <v>1.8662109389149399</v>
      </c>
      <c r="W47" s="1">
        <v>2.0142412499999001</v>
      </c>
      <c r="X47" s="1">
        <v>2.2655761999999999</v>
      </c>
    </row>
    <row r="48" spans="1:24" x14ac:dyDescent="0.25">
      <c r="U48" s="1">
        <v>2012</v>
      </c>
      <c r="V48" s="1">
        <v>1.80384108969577</v>
      </c>
      <c r="W48" s="1">
        <v>2.00714284999991</v>
      </c>
      <c r="X48" s="1">
        <v>2.3752874500000001</v>
      </c>
    </row>
    <row r="49" spans="21:24" x14ac:dyDescent="0.25">
      <c r="U49" s="1">
        <v>2013</v>
      </c>
      <c r="V49" s="1">
        <v>1.73749500000002</v>
      </c>
      <c r="W49" s="1">
        <v>2.0000000000000902</v>
      </c>
      <c r="X49" s="1">
        <v>2.2483673500000001</v>
      </c>
    </row>
    <row r="50" spans="21:24" x14ac:dyDescent="0.25">
      <c r="U50" s="1">
        <v>2013</v>
      </c>
      <c r="V50" s="1">
        <v>1.7041616500000101</v>
      </c>
      <c r="W50" s="1">
        <v>2.0000000000000902</v>
      </c>
      <c r="X50" s="1">
        <v>2.2181001</v>
      </c>
    </row>
    <row r="51" spans="21:24" x14ac:dyDescent="0.25">
      <c r="U51" s="1">
        <v>2014</v>
      </c>
      <c r="V51" s="1">
        <v>1.5712964999999799</v>
      </c>
      <c r="W51" s="1">
        <v>1.8248676500000001</v>
      </c>
      <c r="X51" s="1">
        <v>2.1323793499999799</v>
      </c>
    </row>
    <row r="52" spans="21:24" x14ac:dyDescent="0.25">
      <c r="U52" s="1">
        <v>2014</v>
      </c>
      <c r="V52" s="1">
        <v>1.67792570000011</v>
      </c>
      <c r="W52" s="1">
        <v>2.0000000000001101</v>
      </c>
      <c r="X52" s="1">
        <v>2.08637725</v>
      </c>
    </row>
    <row r="53" spans="21:24" x14ac:dyDescent="0.25">
      <c r="U53" s="1">
        <v>2015</v>
      </c>
      <c r="V53" s="1">
        <v>1.75165975</v>
      </c>
      <c r="W53" s="1">
        <v>1.9331154298947399</v>
      </c>
      <c r="X53" s="1">
        <v>2.11818105</v>
      </c>
    </row>
    <row r="54" spans="21:24" x14ac:dyDescent="0.25">
      <c r="U54" s="1">
        <v>2015</v>
      </c>
      <c r="V54" s="1">
        <v>1.8192524472668901</v>
      </c>
      <c r="W54" s="1">
        <v>1.98707687989474</v>
      </c>
      <c r="X54" s="1">
        <v>2.0713040999999999</v>
      </c>
    </row>
    <row r="55" spans="21:24" x14ac:dyDescent="0.25">
      <c r="U55" s="1">
        <v>2016</v>
      </c>
      <c r="V55" s="1">
        <v>1.7665437547070699</v>
      </c>
      <c r="W55" s="1">
        <v>1.9547372499998099</v>
      </c>
      <c r="X55" s="1">
        <v>2.0000000000000102</v>
      </c>
    </row>
    <row r="56" spans="21:24" x14ac:dyDescent="0.25">
      <c r="U56" s="1">
        <v>2016</v>
      </c>
      <c r="V56" s="1">
        <v>1.73781257874974</v>
      </c>
      <c r="W56" s="1">
        <v>1.95837244999987</v>
      </c>
      <c r="X56" s="1">
        <v>2.00067650000023</v>
      </c>
    </row>
    <row r="57" spans="21:24" x14ac:dyDescent="0.25">
      <c r="U57" s="1">
        <v>2017</v>
      </c>
      <c r="V57" s="1">
        <v>1.82408342911068</v>
      </c>
      <c r="W57" s="1">
        <v>1.9990338473068301</v>
      </c>
      <c r="X57" s="1">
        <v>2.1198568999999998</v>
      </c>
    </row>
    <row r="58" spans="21:24" x14ac:dyDescent="0.25">
      <c r="U58" s="1">
        <v>2017</v>
      </c>
      <c r="V58" s="1">
        <v>1.78291215</v>
      </c>
      <c r="W58" s="1">
        <v>2.00000000000004</v>
      </c>
      <c r="X58" s="1">
        <v>2.13005735</v>
      </c>
    </row>
    <row r="59" spans="21:24" x14ac:dyDescent="0.25">
      <c r="U59" s="1">
        <v>2018</v>
      </c>
      <c r="V59" s="1">
        <v>1.8663666000000001</v>
      </c>
      <c r="W59" s="1">
        <v>2.0000000000000502</v>
      </c>
      <c r="X59" s="1">
        <v>2.1000000000001702</v>
      </c>
    </row>
  </sheetData>
  <hyperlinks>
    <hyperlink ref="A34" location="'Read Me'!A1" display="Return to Read Me" xr:uid="{C212647B-D476-4697-9FCB-AE54FC4D98D3}"/>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B86CE-A4E9-4EA4-8B7B-7CAB57C204F5}">
  <sheetPr codeName="Sheet47"/>
  <dimension ref="A1:Y49"/>
  <sheetViews>
    <sheetView zoomScale="69" zoomScaleNormal="69" workbookViewId="0">
      <selection activeCell="A34" sqref="A34"/>
    </sheetView>
  </sheetViews>
  <sheetFormatPr defaultRowHeight="18" x14ac:dyDescent="0.25"/>
  <cols>
    <col min="1" max="16384" width="9.140625" style="1"/>
  </cols>
  <sheetData>
    <row r="1" spans="1:25" ht="26.25" x14ac:dyDescent="0.4">
      <c r="A1" s="2" t="s">
        <v>400</v>
      </c>
    </row>
    <row r="2" spans="1:25" x14ac:dyDescent="0.25">
      <c r="V2" s="1" t="s">
        <v>282</v>
      </c>
      <c r="W2" s="1" t="s">
        <v>18</v>
      </c>
      <c r="X2" s="1" t="s">
        <v>283</v>
      </c>
    </row>
    <row r="3" spans="1:25" x14ac:dyDescent="0.25">
      <c r="U3" s="1">
        <v>1995</v>
      </c>
      <c r="V3" s="1">
        <v>3.5500008588172198</v>
      </c>
      <c r="W3" s="1">
        <v>4.9999985173481098</v>
      </c>
      <c r="X3" s="1">
        <v>8.14999905055158</v>
      </c>
      <c r="Y3" s="1">
        <v>1995</v>
      </c>
    </row>
    <row r="4" spans="1:25" x14ac:dyDescent="0.25">
      <c r="U4" s="1">
        <v>1995</v>
      </c>
      <c r="V4" s="1">
        <v>3.7705092948875301</v>
      </c>
      <c r="W4" s="1">
        <v>5.0000009681944197</v>
      </c>
      <c r="X4" s="1">
        <v>8.0500000000000007</v>
      </c>
    </row>
    <row r="5" spans="1:25" x14ac:dyDescent="0.25">
      <c r="U5" s="1">
        <v>1996</v>
      </c>
      <c r="V5" s="1">
        <v>3.32249920193579</v>
      </c>
      <c r="W5" s="1">
        <v>5.9999979168483497</v>
      </c>
      <c r="X5" s="1">
        <v>8.3999980367954805</v>
      </c>
    </row>
    <row r="6" spans="1:25" x14ac:dyDescent="0.25">
      <c r="U6" s="1">
        <v>1996</v>
      </c>
      <c r="V6" s="1">
        <v>3.625</v>
      </c>
      <c r="W6" s="1">
        <v>5.4999902665899398</v>
      </c>
      <c r="X6" s="1">
        <v>8.65</v>
      </c>
    </row>
    <row r="7" spans="1:25" x14ac:dyDescent="0.25">
      <c r="U7" s="1">
        <v>1997</v>
      </c>
      <c r="V7" s="1">
        <v>3.0250013431577698</v>
      </c>
      <c r="W7" s="1">
        <v>4.5999999999999996</v>
      </c>
      <c r="X7" s="1">
        <v>7.0750007684667997</v>
      </c>
      <c r="Y7" s="1">
        <v>1997</v>
      </c>
    </row>
    <row r="8" spans="1:25" x14ac:dyDescent="0.25">
      <c r="U8" s="1">
        <v>1997</v>
      </c>
      <c r="V8" s="1">
        <v>3.3499987655610699</v>
      </c>
      <c r="W8" s="1">
        <v>4.8</v>
      </c>
      <c r="X8" s="1">
        <v>7.1997292178888399</v>
      </c>
    </row>
    <row r="9" spans="1:25" x14ac:dyDescent="0.25">
      <c r="U9" s="1">
        <v>1998</v>
      </c>
      <c r="V9" s="1">
        <v>3.10000648843203</v>
      </c>
      <c r="W9" s="1">
        <v>4.8</v>
      </c>
      <c r="X9" s="1">
        <v>7.3499988826329803</v>
      </c>
    </row>
    <row r="10" spans="1:25" x14ac:dyDescent="0.25">
      <c r="U10" s="1">
        <v>1998</v>
      </c>
      <c r="V10" s="1">
        <v>3.0090401028630902</v>
      </c>
      <c r="W10" s="1">
        <v>4.4999932262171001</v>
      </c>
      <c r="X10" s="1">
        <v>7.7121507800908402</v>
      </c>
    </row>
    <row r="11" spans="1:25" x14ac:dyDescent="0.25">
      <c r="U11" s="1">
        <v>1999</v>
      </c>
      <c r="V11" s="1">
        <v>3.52499700000025</v>
      </c>
      <c r="W11" s="1">
        <v>4.3</v>
      </c>
      <c r="X11" s="1">
        <v>6.8308880604280304</v>
      </c>
      <c r="Y11" s="1">
        <v>1999</v>
      </c>
    </row>
    <row r="12" spans="1:25" x14ac:dyDescent="0.25">
      <c r="U12" s="1">
        <v>1999</v>
      </c>
      <c r="V12" s="1">
        <v>3.27499900000003</v>
      </c>
      <c r="W12" s="1">
        <v>4.0999999999999996</v>
      </c>
      <c r="X12" s="1">
        <v>5.9750029375074902</v>
      </c>
    </row>
    <row r="13" spans="1:25" x14ac:dyDescent="0.25">
      <c r="U13" s="1">
        <v>2000</v>
      </c>
      <c r="V13" s="1">
        <v>3.1749999999999998</v>
      </c>
      <c r="W13" s="1">
        <v>4</v>
      </c>
      <c r="X13" s="1">
        <v>5.0000030000000999</v>
      </c>
    </row>
    <row r="14" spans="1:25" x14ac:dyDescent="0.25">
      <c r="U14" s="1">
        <v>2000</v>
      </c>
      <c r="V14" s="1">
        <v>2.9999950668681099</v>
      </c>
      <c r="W14" s="1">
        <v>3.9</v>
      </c>
      <c r="X14" s="1">
        <v>5.75</v>
      </c>
    </row>
    <row r="15" spans="1:25" x14ac:dyDescent="0.25">
      <c r="U15" s="1">
        <v>2001</v>
      </c>
      <c r="V15" s="1">
        <v>2.84999915710033</v>
      </c>
      <c r="W15" s="1">
        <v>3.4</v>
      </c>
      <c r="X15" s="1">
        <v>5.05</v>
      </c>
      <c r="Y15" s="1">
        <v>2001</v>
      </c>
    </row>
    <row r="16" spans="1:25" x14ac:dyDescent="0.25">
      <c r="U16" s="1">
        <v>2001</v>
      </c>
      <c r="V16" s="1">
        <v>2.9249999999999998</v>
      </c>
      <c r="W16" s="1">
        <v>3.5</v>
      </c>
      <c r="X16" s="1">
        <v>5.7750000000002197</v>
      </c>
    </row>
    <row r="17" spans="1:25" x14ac:dyDescent="0.25">
      <c r="U17" s="1">
        <v>2002</v>
      </c>
      <c r="V17" s="1">
        <v>2.8499985833045902</v>
      </c>
      <c r="W17" s="1">
        <v>3.4</v>
      </c>
      <c r="X17" s="1">
        <v>5.82499999999997</v>
      </c>
    </row>
    <row r="18" spans="1:25" x14ac:dyDescent="0.25">
      <c r="U18" s="1">
        <v>2002</v>
      </c>
      <c r="V18" s="1">
        <v>2.5000000000001901</v>
      </c>
      <c r="W18" s="1">
        <v>3.4</v>
      </c>
      <c r="X18" s="1">
        <v>5.8000000000001402</v>
      </c>
    </row>
    <row r="19" spans="1:25" x14ac:dyDescent="0.25">
      <c r="U19" s="1">
        <v>2003</v>
      </c>
      <c r="V19" s="1">
        <v>2.5377959319649901</v>
      </c>
      <c r="W19" s="1">
        <v>3.4691011235957299</v>
      </c>
      <c r="X19" s="1">
        <v>5.95</v>
      </c>
      <c r="Y19" s="1">
        <v>2003</v>
      </c>
    </row>
    <row r="20" spans="1:25" x14ac:dyDescent="0.25">
      <c r="U20" s="1">
        <v>2003</v>
      </c>
      <c r="V20" s="1">
        <v>2.51993805096747</v>
      </c>
      <c r="W20" s="1">
        <v>3.4</v>
      </c>
      <c r="X20" s="1">
        <v>5</v>
      </c>
    </row>
    <row r="21" spans="1:25" x14ac:dyDescent="0.25">
      <c r="U21" s="1">
        <v>2004</v>
      </c>
      <c r="V21" s="1">
        <v>2.77809576634567</v>
      </c>
      <c r="W21" s="1">
        <v>3.4691011235951499</v>
      </c>
      <c r="X21" s="1">
        <v>4.875</v>
      </c>
    </row>
    <row r="22" spans="1:25" x14ac:dyDescent="0.25">
      <c r="U22" s="1">
        <v>2004</v>
      </c>
      <c r="V22" s="1">
        <v>2.8250000000000002</v>
      </c>
      <c r="W22" s="1">
        <v>3.6</v>
      </c>
      <c r="X22" s="1">
        <v>4.9791801564446603</v>
      </c>
    </row>
    <row r="23" spans="1:25" x14ac:dyDescent="0.25">
      <c r="U23" s="1">
        <v>2005</v>
      </c>
      <c r="V23" s="1">
        <v>2.663374975</v>
      </c>
      <c r="W23" s="1">
        <v>3.8269375999999999</v>
      </c>
      <c r="X23" s="1">
        <v>4.9978846250000002</v>
      </c>
      <c r="Y23" s="1">
        <v>2005</v>
      </c>
    </row>
    <row r="24" spans="1:25" x14ac:dyDescent="0.25">
      <c r="U24" s="1">
        <v>2005</v>
      </c>
      <c r="V24" s="1">
        <v>2.5685456821683501</v>
      </c>
      <c r="W24" s="1">
        <v>3.99999999999998</v>
      </c>
      <c r="X24" s="1">
        <v>4.8406250000000002</v>
      </c>
    </row>
    <row r="25" spans="1:25" x14ac:dyDescent="0.25">
      <c r="U25" s="1">
        <v>2006</v>
      </c>
      <c r="V25" s="1">
        <v>2.68825</v>
      </c>
      <c r="W25" s="1">
        <v>3.93277016829754</v>
      </c>
      <c r="X25" s="1">
        <v>4.9749999999998398</v>
      </c>
    </row>
    <row r="26" spans="1:25" x14ac:dyDescent="0.25">
      <c r="U26" s="1">
        <v>2006</v>
      </c>
      <c r="V26" s="1">
        <v>2.99924998732196</v>
      </c>
      <c r="W26" s="1">
        <v>3.98</v>
      </c>
      <c r="X26" s="1">
        <v>4.5284223607667098</v>
      </c>
    </row>
    <row r="27" spans="1:25" x14ac:dyDescent="0.25">
      <c r="U27" s="1">
        <v>2007</v>
      </c>
      <c r="V27" s="1">
        <v>2.5444603249999802</v>
      </c>
      <c r="W27" s="1">
        <v>3.7566280999999999</v>
      </c>
      <c r="X27" s="1">
        <v>4.9695119249998996</v>
      </c>
      <c r="Y27" s="1">
        <v>2007</v>
      </c>
    </row>
    <row r="28" spans="1:25" x14ac:dyDescent="0.25">
      <c r="U28" s="1">
        <v>2007</v>
      </c>
      <c r="V28" s="1">
        <v>2.7406457500000001</v>
      </c>
      <c r="W28" s="1">
        <v>3.8880702</v>
      </c>
      <c r="X28" s="1">
        <v>4.9937499999999897</v>
      </c>
    </row>
    <row r="29" spans="1:25" x14ac:dyDescent="0.25">
      <c r="U29" s="1">
        <v>2008</v>
      </c>
      <c r="V29" s="1">
        <v>3.0382009999999999</v>
      </c>
      <c r="W29" s="1">
        <v>4.0000000000001998</v>
      </c>
      <c r="X29" s="1">
        <v>4.5600000000000804</v>
      </c>
    </row>
    <row r="30" spans="1:25" x14ac:dyDescent="0.25">
      <c r="U30" s="1">
        <v>2008</v>
      </c>
      <c r="V30" s="1">
        <v>3.283591275</v>
      </c>
      <c r="W30" s="1">
        <v>4.5160705800349801</v>
      </c>
      <c r="X30" s="1">
        <v>5.0457621250504401</v>
      </c>
    </row>
    <row r="31" spans="1:25" x14ac:dyDescent="0.25">
      <c r="U31" s="1">
        <v>2009</v>
      </c>
      <c r="V31" s="1">
        <v>3.0398922000000201</v>
      </c>
      <c r="W31" s="1">
        <v>4</v>
      </c>
      <c r="X31" s="1">
        <v>5.3302995403603104</v>
      </c>
      <c r="Y31" s="1">
        <v>2009</v>
      </c>
    </row>
    <row r="32" spans="1:25" x14ac:dyDescent="0.25">
      <c r="A32" s="1" t="s">
        <v>418</v>
      </c>
      <c r="U32" s="1">
        <v>2009</v>
      </c>
      <c r="V32" s="1">
        <v>3.0018498250000998</v>
      </c>
      <c r="W32" s="1">
        <v>4.1749999999999998</v>
      </c>
      <c r="X32" s="1">
        <v>5.0884822999999999</v>
      </c>
    </row>
    <row r="33" spans="1:25" x14ac:dyDescent="0.25">
      <c r="A33" s="1" t="s">
        <v>353</v>
      </c>
      <c r="U33" s="1">
        <v>2010</v>
      </c>
      <c r="V33" s="1">
        <v>3.1427185948654199</v>
      </c>
      <c r="W33" s="1">
        <v>3.5304950003026199</v>
      </c>
      <c r="X33" s="1">
        <v>5.4177993499999797</v>
      </c>
    </row>
    <row r="34" spans="1:25" x14ac:dyDescent="0.25">
      <c r="A34" s="27" t="s">
        <v>359</v>
      </c>
      <c r="U34" s="1">
        <v>2010</v>
      </c>
      <c r="V34" s="1">
        <v>3.1026870249999998</v>
      </c>
      <c r="W34" s="1">
        <v>4.0000000000001803</v>
      </c>
      <c r="X34" s="1">
        <v>5.6062941999999998</v>
      </c>
    </row>
    <row r="35" spans="1:25" x14ac:dyDescent="0.25">
      <c r="U35" s="1">
        <v>2011</v>
      </c>
      <c r="V35" s="1">
        <v>3.2681204749999999</v>
      </c>
      <c r="W35" s="1">
        <v>4.2013062000000003</v>
      </c>
      <c r="X35" s="1">
        <v>5.5668581250000004</v>
      </c>
      <c r="Y35" s="1">
        <v>2011</v>
      </c>
    </row>
    <row r="36" spans="1:25" x14ac:dyDescent="0.25">
      <c r="U36" s="1">
        <v>2011</v>
      </c>
      <c r="V36" s="1">
        <v>3.4338067999999198</v>
      </c>
      <c r="W36" s="1">
        <v>4.5903402</v>
      </c>
      <c r="X36" s="1">
        <v>5.5925623476626702</v>
      </c>
    </row>
    <row r="37" spans="1:25" x14ac:dyDescent="0.25">
      <c r="U37" s="1">
        <v>2012</v>
      </c>
      <c r="V37" s="1">
        <v>3.3321805000000002</v>
      </c>
      <c r="W37" s="1">
        <v>4.55</v>
      </c>
      <c r="X37" s="1">
        <v>5.3868615999999996</v>
      </c>
    </row>
    <row r="38" spans="1:25" x14ac:dyDescent="0.25">
      <c r="U38" s="1">
        <v>2012</v>
      </c>
      <c r="V38" s="1">
        <v>3.1754191249999999</v>
      </c>
      <c r="W38" s="1">
        <v>4.3807603000000004</v>
      </c>
      <c r="X38" s="1">
        <v>5.1271006999998798</v>
      </c>
    </row>
    <row r="39" spans="1:25" x14ac:dyDescent="0.25">
      <c r="U39" s="1">
        <v>2013</v>
      </c>
      <c r="V39" s="1">
        <v>3.12006965</v>
      </c>
      <c r="W39" s="1">
        <v>4.4447380000000001</v>
      </c>
      <c r="X39" s="1">
        <v>5.5280698312005701</v>
      </c>
      <c r="Y39" s="1">
        <v>2013</v>
      </c>
    </row>
    <row r="40" spans="1:25" x14ac:dyDescent="0.25">
      <c r="U40" s="1">
        <v>2013</v>
      </c>
      <c r="V40" s="1">
        <v>3.18813755</v>
      </c>
      <c r="W40" s="1">
        <v>4.4831683</v>
      </c>
      <c r="X40" s="1">
        <v>5.5280698312005701</v>
      </c>
    </row>
    <row r="41" spans="1:25" x14ac:dyDescent="0.25">
      <c r="U41" s="1">
        <v>2014</v>
      </c>
      <c r="V41" s="1">
        <v>3.1847140249999999</v>
      </c>
      <c r="W41" s="1">
        <v>4.4099154</v>
      </c>
      <c r="X41" s="1">
        <v>5.5002394749999697</v>
      </c>
    </row>
    <row r="42" spans="1:25" x14ac:dyDescent="0.25">
      <c r="U42" s="1">
        <v>2014</v>
      </c>
      <c r="V42" s="1">
        <v>3.1269134749999998</v>
      </c>
      <c r="W42" s="1">
        <v>4.7732691999999997</v>
      </c>
      <c r="X42" s="1">
        <v>5.5492641499999804</v>
      </c>
    </row>
    <row r="43" spans="1:25" x14ac:dyDescent="0.25">
      <c r="U43" s="1">
        <v>2015</v>
      </c>
      <c r="V43" s="1">
        <v>3.0725211250000002</v>
      </c>
      <c r="W43" s="1">
        <v>4.6817425999999998</v>
      </c>
      <c r="X43" s="1">
        <v>5.0976050749999997</v>
      </c>
      <c r="Y43" s="1">
        <v>2015</v>
      </c>
    </row>
    <row r="44" spans="1:25" x14ac:dyDescent="0.25">
      <c r="U44" s="1">
        <v>2015</v>
      </c>
      <c r="V44" s="1">
        <v>2.9004483387283702</v>
      </c>
      <c r="W44" s="1">
        <v>4.3534195000000002</v>
      </c>
      <c r="X44" s="1">
        <v>5.11501895000006</v>
      </c>
    </row>
    <row r="45" spans="1:25" x14ac:dyDescent="0.25">
      <c r="U45" s="1">
        <v>2016</v>
      </c>
      <c r="V45" s="1">
        <v>2.7443111249999999</v>
      </c>
      <c r="W45" s="1">
        <v>4.7144323000000004</v>
      </c>
      <c r="X45" s="1">
        <v>5.1493750250000101</v>
      </c>
    </row>
    <row r="46" spans="1:25" x14ac:dyDescent="0.25">
      <c r="U46" s="1">
        <v>2016</v>
      </c>
      <c r="V46" s="1">
        <v>2.6410202250000001</v>
      </c>
      <c r="W46" s="1">
        <v>4.4104217999999999</v>
      </c>
      <c r="X46" s="1">
        <v>5.0234284999999996</v>
      </c>
    </row>
    <row r="47" spans="1:25" x14ac:dyDescent="0.25">
      <c r="U47" s="1">
        <v>2017</v>
      </c>
      <c r="V47" s="1">
        <v>2.75810055</v>
      </c>
      <c r="W47" s="1">
        <v>4.1610861000000003</v>
      </c>
      <c r="X47" s="1">
        <v>5.5562499999998103</v>
      </c>
    </row>
    <row r="48" spans="1:25" x14ac:dyDescent="0.25">
      <c r="U48" s="1">
        <v>2017</v>
      </c>
      <c r="V48" s="1">
        <v>2.6110966499999901</v>
      </c>
      <c r="W48" s="1">
        <v>4.0853288000000001</v>
      </c>
      <c r="X48" s="1">
        <v>5.5562499999999204</v>
      </c>
    </row>
    <row r="49" spans="21:25" x14ac:dyDescent="0.25">
      <c r="U49" s="1">
        <v>2018</v>
      </c>
      <c r="V49" s="1">
        <v>2.57293597500004</v>
      </c>
      <c r="W49" s="1">
        <v>3.9090444672203799</v>
      </c>
      <c r="X49" s="1">
        <v>5.5000000000001501</v>
      </c>
      <c r="Y49" s="1">
        <v>2018</v>
      </c>
    </row>
  </sheetData>
  <hyperlinks>
    <hyperlink ref="A34" location="'Read Me'!A1" display="Return to Read Me" xr:uid="{BAE4DFE2-058B-4B84-9AD9-65DBB692363D}"/>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248E8-26BD-4A53-9370-12B16ACC7C83}">
  <sheetPr codeName="Sheet44"/>
  <dimension ref="A1:AW55"/>
  <sheetViews>
    <sheetView zoomScale="70" zoomScaleNormal="70" workbookViewId="0">
      <selection activeCell="A34" sqref="A34"/>
    </sheetView>
  </sheetViews>
  <sheetFormatPr defaultRowHeight="18" x14ac:dyDescent="0.25"/>
  <cols>
    <col min="1" max="22" width="9.140625" style="1"/>
    <col min="23" max="23" width="5.28515625" style="1" bestFit="1" customWidth="1"/>
    <col min="24" max="46" width="4.5703125" style="1" bestFit="1" customWidth="1"/>
    <col min="47" max="47" width="11.140625" style="1" customWidth="1"/>
    <col min="48" max="16384" width="9.140625" style="1"/>
  </cols>
  <sheetData>
    <row r="1" spans="1:23" ht="26.25" x14ac:dyDescent="0.4">
      <c r="A1" s="2" t="s">
        <v>401</v>
      </c>
    </row>
    <row r="2" spans="1:23" x14ac:dyDescent="0.25">
      <c r="V2" s="1" t="s">
        <v>286</v>
      </c>
    </row>
    <row r="3" spans="1:23" x14ac:dyDescent="0.25">
      <c r="U3" s="1" t="s">
        <v>5</v>
      </c>
      <c r="V3" s="1">
        <v>79.1666666666667</v>
      </c>
      <c r="W3" s="1">
        <v>50</v>
      </c>
    </row>
    <row r="4" spans="1:23" x14ac:dyDescent="0.25">
      <c r="U4" s="1" t="s">
        <v>6</v>
      </c>
      <c r="V4" s="1">
        <v>60.869565217391312</v>
      </c>
      <c r="W4" s="1">
        <v>50</v>
      </c>
    </row>
    <row r="5" spans="1:23" x14ac:dyDescent="0.25">
      <c r="U5" s="6"/>
    </row>
    <row r="6" spans="1:23" x14ac:dyDescent="0.25">
      <c r="U6" s="6"/>
    </row>
    <row r="7" spans="1:23" x14ac:dyDescent="0.25">
      <c r="U7" s="6"/>
    </row>
    <row r="8" spans="1:23" x14ac:dyDescent="0.25">
      <c r="U8" s="6"/>
    </row>
    <row r="9" spans="1:23" x14ac:dyDescent="0.25">
      <c r="U9" s="6"/>
    </row>
    <row r="10" spans="1:23" x14ac:dyDescent="0.25">
      <c r="U10" s="6"/>
    </row>
    <row r="11" spans="1:23" x14ac:dyDescent="0.25">
      <c r="U11" s="6"/>
    </row>
    <row r="12" spans="1:23" x14ac:dyDescent="0.25">
      <c r="U12" s="6"/>
    </row>
    <row r="13" spans="1:23" x14ac:dyDescent="0.25">
      <c r="U13" s="6"/>
    </row>
    <row r="14" spans="1:23" x14ac:dyDescent="0.25">
      <c r="U14" s="6"/>
    </row>
    <row r="15" spans="1:23" x14ac:dyDescent="0.25">
      <c r="U15" s="6"/>
    </row>
    <row r="16" spans="1:23" x14ac:dyDescent="0.25">
      <c r="U16" s="6"/>
    </row>
    <row r="17" spans="1:42" x14ac:dyDescent="0.25">
      <c r="U17" s="6"/>
    </row>
    <row r="18" spans="1:42" x14ac:dyDescent="0.25">
      <c r="U18" s="6"/>
    </row>
    <row r="19" spans="1:42" x14ac:dyDescent="0.25">
      <c r="U19" s="6"/>
    </row>
    <row r="20" spans="1:42" x14ac:dyDescent="0.25">
      <c r="U20" s="6"/>
    </row>
    <row r="21" spans="1:42" x14ac:dyDescent="0.25">
      <c r="U21" s="6"/>
    </row>
    <row r="22" spans="1:42" x14ac:dyDescent="0.25">
      <c r="U22" s="6"/>
    </row>
    <row r="23" spans="1:42" x14ac:dyDescent="0.25">
      <c r="U23" s="6"/>
    </row>
    <row r="24" spans="1:42" x14ac:dyDescent="0.25">
      <c r="U24" s="6"/>
    </row>
    <row r="25" spans="1:42" x14ac:dyDescent="0.25">
      <c r="U25" s="6"/>
    </row>
    <row r="26" spans="1:42" x14ac:dyDescent="0.25">
      <c r="U26" s="6"/>
      <c r="V26" s="9"/>
      <c r="W26" s="9"/>
      <c r="X26" s="9"/>
      <c r="Y26" s="9"/>
      <c r="Z26" s="9"/>
      <c r="AA26" s="9"/>
      <c r="AB26" s="9"/>
      <c r="AC26" s="9"/>
      <c r="AD26" s="9"/>
      <c r="AE26" s="9"/>
      <c r="AF26" s="9"/>
      <c r="AG26" s="9"/>
      <c r="AH26" s="9"/>
      <c r="AI26" s="9"/>
      <c r="AJ26" s="9"/>
      <c r="AK26" s="9"/>
      <c r="AL26" s="9"/>
      <c r="AM26" s="9"/>
      <c r="AN26" s="9"/>
      <c r="AO26" s="9"/>
      <c r="AP26" s="9"/>
    </row>
    <row r="27" spans="1:42" x14ac:dyDescent="0.25">
      <c r="U27" s="6"/>
      <c r="V27" s="9"/>
      <c r="W27" s="9"/>
      <c r="X27" s="9"/>
      <c r="Y27" s="9"/>
      <c r="Z27" s="9"/>
      <c r="AA27" s="9"/>
      <c r="AB27" s="9"/>
      <c r="AC27" s="9"/>
      <c r="AD27" s="9"/>
      <c r="AE27" s="9"/>
      <c r="AF27" s="9"/>
      <c r="AG27" s="9"/>
      <c r="AH27" s="9"/>
      <c r="AI27" s="9"/>
      <c r="AJ27" s="9"/>
      <c r="AK27" s="9"/>
      <c r="AL27" s="9"/>
      <c r="AM27" s="9"/>
      <c r="AN27" s="9"/>
      <c r="AO27" s="9"/>
      <c r="AP27" s="9"/>
    </row>
    <row r="28" spans="1:42" x14ac:dyDescent="0.25">
      <c r="U28" s="6"/>
      <c r="V28" s="9"/>
      <c r="W28" s="9"/>
      <c r="X28" s="9"/>
      <c r="Y28" s="9"/>
      <c r="Z28" s="9"/>
      <c r="AA28" s="9"/>
      <c r="AB28" s="9"/>
      <c r="AC28" s="9"/>
      <c r="AD28" s="9"/>
      <c r="AE28" s="9"/>
      <c r="AF28" s="9"/>
      <c r="AG28" s="9"/>
      <c r="AH28" s="9"/>
      <c r="AI28" s="9"/>
      <c r="AJ28" s="9"/>
      <c r="AK28" s="9"/>
      <c r="AL28" s="9"/>
      <c r="AM28" s="9"/>
      <c r="AN28" s="9"/>
      <c r="AO28" s="9"/>
      <c r="AP28" s="9"/>
    </row>
    <row r="29" spans="1:42" x14ac:dyDescent="0.25">
      <c r="U29" s="6"/>
      <c r="V29" s="9"/>
      <c r="W29" s="9"/>
      <c r="X29" s="9"/>
      <c r="Y29" s="9"/>
      <c r="Z29" s="9"/>
      <c r="AA29" s="9"/>
      <c r="AB29" s="9"/>
      <c r="AC29" s="9"/>
      <c r="AD29" s="9"/>
      <c r="AE29" s="9"/>
      <c r="AF29" s="9"/>
      <c r="AG29" s="9"/>
      <c r="AH29" s="9"/>
      <c r="AI29" s="9"/>
      <c r="AJ29" s="9"/>
      <c r="AK29" s="9"/>
      <c r="AL29" s="9"/>
      <c r="AM29" s="9"/>
      <c r="AN29" s="9"/>
      <c r="AO29" s="9"/>
      <c r="AP29" s="9"/>
    </row>
    <row r="30" spans="1:42" x14ac:dyDescent="0.25">
      <c r="U30" s="6"/>
      <c r="V30" s="9"/>
      <c r="W30" s="9"/>
      <c r="X30" s="9"/>
      <c r="Y30" s="9"/>
      <c r="Z30" s="9"/>
      <c r="AA30" s="9"/>
      <c r="AB30" s="9"/>
      <c r="AC30" s="9"/>
      <c r="AD30" s="9"/>
      <c r="AE30" s="9"/>
      <c r="AF30" s="9"/>
      <c r="AG30" s="9"/>
      <c r="AH30" s="9"/>
      <c r="AI30" s="9"/>
      <c r="AJ30" s="9"/>
      <c r="AK30" s="9"/>
      <c r="AL30" s="9"/>
      <c r="AM30" s="9"/>
      <c r="AN30" s="9"/>
      <c r="AO30" s="9"/>
      <c r="AP30" s="9"/>
    </row>
    <row r="31" spans="1:42" x14ac:dyDescent="0.25">
      <c r="U31" s="6"/>
      <c r="V31" s="9"/>
      <c r="W31" s="9"/>
      <c r="X31" s="9"/>
      <c r="Y31" s="9"/>
      <c r="Z31" s="9"/>
      <c r="AA31" s="9"/>
      <c r="AB31" s="9"/>
      <c r="AC31" s="9"/>
      <c r="AD31" s="9"/>
      <c r="AE31" s="9"/>
      <c r="AF31" s="9"/>
      <c r="AG31" s="9"/>
      <c r="AH31" s="9"/>
      <c r="AI31" s="9"/>
      <c r="AJ31" s="9"/>
      <c r="AK31" s="9"/>
      <c r="AL31" s="9"/>
      <c r="AM31" s="9"/>
      <c r="AN31" s="9"/>
      <c r="AO31" s="9"/>
      <c r="AP31" s="9"/>
    </row>
    <row r="32" spans="1:42" x14ac:dyDescent="0.25">
      <c r="A32" s="1" t="s">
        <v>418</v>
      </c>
      <c r="U32" s="6"/>
      <c r="V32" s="9"/>
      <c r="W32" s="9"/>
      <c r="X32" s="9"/>
      <c r="Y32" s="9"/>
      <c r="Z32" s="9"/>
      <c r="AA32" s="9"/>
      <c r="AB32" s="9"/>
      <c r="AC32" s="9"/>
      <c r="AD32" s="9"/>
      <c r="AE32" s="9"/>
      <c r="AF32" s="9"/>
      <c r="AG32" s="9"/>
      <c r="AH32" s="9"/>
      <c r="AI32" s="9"/>
      <c r="AJ32" s="9"/>
      <c r="AK32" s="9"/>
      <c r="AL32" s="9"/>
      <c r="AM32" s="9"/>
      <c r="AN32" s="9"/>
      <c r="AO32" s="9"/>
      <c r="AP32" s="9"/>
    </row>
    <row r="33" spans="1:46" x14ac:dyDescent="0.25">
      <c r="A33" s="1" t="s">
        <v>354</v>
      </c>
      <c r="U33" s="6"/>
      <c r="V33" s="9"/>
      <c r="W33" s="9"/>
      <c r="X33" s="9"/>
      <c r="Y33" s="9"/>
      <c r="Z33" s="9"/>
      <c r="AA33" s="9"/>
      <c r="AB33" s="9"/>
      <c r="AC33" s="9"/>
      <c r="AD33" s="9"/>
      <c r="AE33" s="9"/>
      <c r="AF33" s="9"/>
      <c r="AG33" s="9"/>
      <c r="AH33" s="9"/>
      <c r="AI33" s="9"/>
      <c r="AJ33" s="9"/>
      <c r="AK33" s="9"/>
      <c r="AL33" s="9"/>
      <c r="AM33" s="9"/>
      <c r="AN33" s="9"/>
      <c r="AO33" s="9"/>
      <c r="AP33" s="9"/>
    </row>
    <row r="34" spans="1:46" x14ac:dyDescent="0.25">
      <c r="A34" s="27" t="s">
        <v>359</v>
      </c>
      <c r="U34" s="6"/>
      <c r="V34" s="9"/>
      <c r="W34" s="9"/>
      <c r="X34" s="9"/>
      <c r="Y34" s="9"/>
      <c r="Z34" s="9"/>
      <c r="AA34" s="9"/>
      <c r="AB34" s="9"/>
      <c r="AC34" s="9"/>
      <c r="AD34" s="9"/>
      <c r="AE34" s="9"/>
      <c r="AF34" s="9"/>
      <c r="AG34" s="9"/>
      <c r="AH34" s="9"/>
      <c r="AI34" s="9"/>
      <c r="AJ34" s="9"/>
      <c r="AK34" s="9"/>
      <c r="AL34" s="9"/>
      <c r="AM34" s="9"/>
      <c r="AN34" s="9"/>
      <c r="AO34" s="9"/>
      <c r="AP34" s="9"/>
    </row>
    <row r="35" spans="1:46" x14ac:dyDescent="0.25">
      <c r="U35" s="6"/>
      <c r="V35" s="9"/>
      <c r="W35" s="9"/>
      <c r="X35" s="9"/>
      <c r="Y35" s="9"/>
      <c r="Z35" s="9"/>
      <c r="AA35" s="9"/>
      <c r="AB35" s="9"/>
      <c r="AC35" s="9"/>
      <c r="AD35" s="9"/>
      <c r="AE35" s="9"/>
      <c r="AF35" s="9"/>
      <c r="AG35" s="9"/>
      <c r="AH35" s="9"/>
      <c r="AI35" s="9"/>
      <c r="AJ35" s="9"/>
      <c r="AK35" s="9"/>
      <c r="AL35" s="9"/>
      <c r="AM35" s="9"/>
      <c r="AN35" s="9"/>
      <c r="AO35" s="9"/>
      <c r="AP35" s="9"/>
    </row>
    <row r="36" spans="1:46" x14ac:dyDescent="0.25">
      <c r="U36" s="6"/>
      <c r="V36" s="9"/>
      <c r="W36" s="9"/>
      <c r="X36" s="9"/>
      <c r="Y36" s="9"/>
      <c r="Z36" s="9"/>
      <c r="AA36" s="9"/>
      <c r="AB36" s="9"/>
      <c r="AC36" s="9"/>
      <c r="AD36" s="9"/>
      <c r="AE36" s="9"/>
      <c r="AF36" s="9"/>
      <c r="AG36" s="9"/>
      <c r="AH36" s="9"/>
      <c r="AI36" s="9"/>
      <c r="AJ36" s="9"/>
      <c r="AK36" s="9"/>
      <c r="AL36" s="9"/>
      <c r="AM36" s="9"/>
      <c r="AN36" s="9"/>
      <c r="AO36" s="9"/>
      <c r="AP36" s="9"/>
    </row>
    <row r="37" spans="1:46" x14ac:dyDescent="0.25">
      <c r="U37" s="6"/>
      <c r="V37" s="9"/>
      <c r="W37" s="9"/>
      <c r="X37" s="9"/>
      <c r="Y37" s="9"/>
      <c r="Z37" s="9"/>
      <c r="AA37" s="9"/>
      <c r="AB37" s="9"/>
      <c r="AC37" s="9"/>
      <c r="AD37" s="9"/>
      <c r="AE37" s="9"/>
      <c r="AF37" s="9"/>
      <c r="AG37" s="9"/>
      <c r="AH37" s="9"/>
      <c r="AI37" s="9"/>
      <c r="AJ37" s="9"/>
      <c r="AK37" s="9"/>
      <c r="AL37" s="9"/>
      <c r="AM37" s="9"/>
      <c r="AN37" s="9"/>
      <c r="AO37" s="9"/>
      <c r="AP37" s="9"/>
    </row>
    <row r="38" spans="1:46" x14ac:dyDescent="0.25">
      <c r="U38" s="6"/>
      <c r="V38" s="9"/>
      <c r="W38" s="9"/>
      <c r="X38" s="9"/>
      <c r="Y38" s="9"/>
      <c r="Z38" s="9"/>
      <c r="AA38" s="9"/>
      <c r="AB38" s="9"/>
      <c r="AC38" s="9"/>
      <c r="AD38" s="9"/>
      <c r="AE38" s="9"/>
      <c r="AF38" s="9"/>
      <c r="AG38" s="9"/>
      <c r="AH38" s="9"/>
      <c r="AI38" s="9"/>
      <c r="AJ38" s="9"/>
      <c r="AK38" s="9"/>
      <c r="AL38" s="9"/>
      <c r="AM38" s="9"/>
      <c r="AN38" s="9"/>
      <c r="AO38" s="9"/>
      <c r="AP38" s="9"/>
    </row>
    <row r="39" spans="1:46" x14ac:dyDescent="0.25">
      <c r="U39" s="6"/>
      <c r="V39" s="9"/>
      <c r="W39" s="9"/>
      <c r="X39" s="9"/>
      <c r="Y39" s="9"/>
      <c r="Z39" s="9"/>
      <c r="AA39" s="9"/>
      <c r="AB39" s="9"/>
      <c r="AC39" s="9"/>
      <c r="AD39" s="9"/>
      <c r="AE39" s="9"/>
      <c r="AF39" s="9"/>
      <c r="AG39" s="9"/>
      <c r="AH39" s="9"/>
      <c r="AI39" s="9"/>
      <c r="AJ39" s="9"/>
      <c r="AK39" s="9"/>
      <c r="AL39" s="9"/>
      <c r="AM39" s="9"/>
      <c r="AN39" s="9"/>
      <c r="AO39" s="9"/>
      <c r="AP39" s="9"/>
    </row>
    <row r="40" spans="1:46" x14ac:dyDescent="0.25">
      <c r="U40" s="6"/>
      <c r="V40" s="9"/>
      <c r="W40" s="9"/>
      <c r="X40" s="9"/>
      <c r="Y40" s="9"/>
      <c r="Z40" s="9"/>
      <c r="AA40" s="9"/>
      <c r="AB40" s="9"/>
      <c r="AC40" s="9"/>
      <c r="AD40" s="9"/>
      <c r="AE40" s="9"/>
      <c r="AF40" s="9"/>
      <c r="AG40" s="9"/>
      <c r="AH40" s="9"/>
      <c r="AI40" s="9"/>
      <c r="AJ40" s="9"/>
      <c r="AK40" s="9"/>
      <c r="AL40" s="9"/>
      <c r="AM40" s="9"/>
      <c r="AN40" s="9"/>
      <c r="AO40" s="9"/>
      <c r="AP40" s="9"/>
    </row>
    <row r="41" spans="1:46" x14ac:dyDescent="0.25">
      <c r="U41" s="6"/>
      <c r="V41" s="9"/>
      <c r="W41" s="9"/>
      <c r="X41" s="9"/>
      <c r="Y41" s="9"/>
      <c r="Z41" s="9"/>
      <c r="AA41" s="9"/>
      <c r="AB41" s="9"/>
      <c r="AC41" s="9"/>
      <c r="AD41" s="9"/>
      <c r="AE41" s="9"/>
      <c r="AF41" s="9"/>
      <c r="AG41" s="9"/>
      <c r="AH41" s="9"/>
      <c r="AI41" s="9"/>
      <c r="AJ41" s="9"/>
      <c r="AK41" s="9"/>
      <c r="AL41" s="9"/>
      <c r="AM41" s="9"/>
      <c r="AN41" s="9"/>
      <c r="AO41" s="9"/>
      <c r="AP41" s="9"/>
    </row>
    <row r="42" spans="1:46" x14ac:dyDescent="0.25">
      <c r="U42" s="6"/>
      <c r="V42" s="9"/>
      <c r="W42" s="9"/>
      <c r="X42" s="9"/>
      <c r="Y42" s="9"/>
      <c r="Z42" s="9"/>
      <c r="AA42" s="9"/>
      <c r="AB42" s="9"/>
      <c r="AC42" s="9"/>
      <c r="AD42" s="9"/>
      <c r="AE42" s="9"/>
      <c r="AF42" s="9"/>
      <c r="AG42" s="9"/>
      <c r="AH42" s="9"/>
      <c r="AI42" s="9"/>
      <c r="AJ42" s="9"/>
      <c r="AK42" s="9"/>
      <c r="AL42" s="9"/>
      <c r="AM42" s="9"/>
      <c r="AN42" s="9"/>
      <c r="AO42" s="9"/>
      <c r="AP42" s="9"/>
    </row>
    <row r="43" spans="1:46" x14ac:dyDescent="0.25">
      <c r="U43" s="6"/>
      <c r="V43" s="9"/>
      <c r="W43" s="9"/>
      <c r="X43" s="9"/>
      <c r="Y43" s="9"/>
      <c r="Z43" s="9"/>
      <c r="AA43" s="9"/>
      <c r="AB43" s="9"/>
      <c r="AC43" s="9"/>
      <c r="AD43" s="9"/>
      <c r="AE43" s="9"/>
      <c r="AF43" s="9"/>
      <c r="AG43" s="9"/>
      <c r="AH43" s="9"/>
      <c r="AI43" s="9"/>
      <c r="AJ43" s="9"/>
      <c r="AK43" s="9"/>
      <c r="AL43" s="9"/>
      <c r="AM43" s="9"/>
      <c r="AN43" s="9"/>
      <c r="AO43" s="9"/>
      <c r="AP43" s="9"/>
    </row>
    <row r="44" spans="1:46" x14ac:dyDescent="0.25">
      <c r="U44" s="6"/>
      <c r="V44" s="9"/>
      <c r="W44" s="9"/>
      <c r="X44" s="9"/>
      <c r="Y44" s="9"/>
      <c r="Z44" s="9"/>
      <c r="AA44" s="9"/>
      <c r="AB44" s="9"/>
      <c r="AC44" s="9"/>
      <c r="AD44" s="9"/>
      <c r="AE44" s="9"/>
      <c r="AF44" s="9"/>
      <c r="AG44" s="9"/>
      <c r="AH44" s="9"/>
      <c r="AI44" s="9"/>
      <c r="AJ44" s="9"/>
      <c r="AK44" s="9"/>
      <c r="AL44" s="9"/>
      <c r="AM44" s="9"/>
      <c r="AN44" s="9"/>
      <c r="AO44" s="9"/>
      <c r="AP44" s="9"/>
    </row>
    <row r="45" spans="1:46" x14ac:dyDescent="0.25">
      <c r="U45" s="6"/>
      <c r="V45" s="9"/>
      <c r="W45" s="9"/>
      <c r="X45" s="9"/>
      <c r="Y45" s="9"/>
      <c r="Z45" s="9"/>
      <c r="AA45" s="9"/>
      <c r="AB45" s="9"/>
      <c r="AC45" s="9"/>
      <c r="AD45" s="9"/>
      <c r="AE45" s="9"/>
      <c r="AF45" s="9"/>
      <c r="AG45" s="9"/>
      <c r="AH45" s="9"/>
      <c r="AI45" s="9"/>
      <c r="AJ45" s="9"/>
      <c r="AK45" s="9"/>
      <c r="AL45" s="9"/>
      <c r="AM45" s="9"/>
      <c r="AN45" s="9"/>
      <c r="AO45" s="9"/>
      <c r="AP45" s="9"/>
    </row>
    <row r="46" spans="1:46" x14ac:dyDescent="0.25">
      <c r="U46" s="6"/>
      <c r="V46" s="9"/>
      <c r="W46" s="9"/>
      <c r="X46" s="9"/>
      <c r="Y46" s="9"/>
      <c r="Z46" s="9"/>
      <c r="AA46" s="9"/>
      <c r="AB46" s="9"/>
      <c r="AC46" s="9"/>
      <c r="AD46" s="9"/>
      <c r="AE46" s="9"/>
      <c r="AF46" s="9"/>
      <c r="AG46" s="9"/>
      <c r="AH46" s="9"/>
      <c r="AI46" s="9"/>
      <c r="AJ46" s="9"/>
      <c r="AK46" s="9"/>
      <c r="AL46" s="9"/>
      <c r="AM46" s="9"/>
      <c r="AN46" s="9"/>
      <c r="AO46" s="9"/>
      <c r="AP46" s="9"/>
    </row>
    <row r="47" spans="1:46" x14ac:dyDescent="0.25">
      <c r="U47" s="6"/>
      <c r="V47" s="9"/>
      <c r="W47" s="9"/>
      <c r="X47" s="9"/>
      <c r="Y47" s="9"/>
      <c r="Z47" s="9"/>
      <c r="AA47" s="9"/>
      <c r="AB47" s="9"/>
      <c r="AC47" s="9"/>
      <c r="AD47" s="9"/>
      <c r="AE47" s="9"/>
      <c r="AF47" s="9"/>
      <c r="AG47" s="9"/>
      <c r="AH47" s="9"/>
      <c r="AI47" s="9"/>
      <c r="AJ47" s="9"/>
      <c r="AK47" s="9"/>
      <c r="AL47" s="9"/>
      <c r="AM47" s="9"/>
      <c r="AN47" s="9"/>
      <c r="AO47" s="9"/>
      <c r="AP47" s="9"/>
    </row>
    <row r="48" spans="1:46" x14ac:dyDescent="0.25">
      <c r="U48" s="6"/>
      <c r="V48" s="22"/>
      <c r="W48" s="22"/>
      <c r="X48" s="22"/>
      <c r="Y48" s="22"/>
      <c r="Z48" s="22"/>
      <c r="AA48" s="22"/>
      <c r="AB48" s="22"/>
      <c r="AC48" s="22"/>
      <c r="AD48" s="22"/>
      <c r="AE48" s="22"/>
      <c r="AF48" s="22"/>
      <c r="AG48" s="22"/>
      <c r="AH48" s="22"/>
      <c r="AI48" s="22"/>
      <c r="AJ48" s="22"/>
      <c r="AK48" s="22"/>
      <c r="AL48" s="22"/>
      <c r="AM48" s="22"/>
      <c r="AN48" s="22"/>
      <c r="AO48" s="22"/>
      <c r="AP48" s="22"/>
      <c r="AQ48" s="6"/>
      <c r="AR48" s="6"/>
      <c r="AS48" s="6"/>
      <c r="AT48" s="6"/>
    </row>
    <row r="49" spans="21:49" x14ac:dyDescent="0.25">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row>
    <row r="50" spans="21:49" x14ac:dyDescent="0.25">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7"/>
      <c r="AV50" s="7"/>
      <c r="AW50" s="7"/>
    </row>
    <row r="54" spans="21:49" x14ac:dyDescent="0.25">
      <c r="AU54" s="6"/>
    </row>
    <row r="55" spans="21:49" x14ac:dyDescent="0.25">
      <c r="AU55" s="6"/>
      <c r="AV55" s="6"/>
    </row>
  </sheetData>
  <hyperlinks>
    <hyperlink ref="A34" location="'Read Me'!A1" display="Return to Read Me" xr:uid="{81012854-04E3-48FA-A16A-3C0389ABD3F6}"/>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63383-BE4D-406F-91F4-58D07E3F2D08}">
  <sheetPr codeName="Sheet45"/>
  <dimension ref="A1:DT66"/>
  <sheetViews>
    <sheetView zoomScale="70" zoomScaleNormal="70" workbookViewId="0">
      <selection activeCell="A35" sqref="A35"/>
    </sheetView>
  </sheetViews>
  <sheetFormatPr defaultRowHeight="18" x14ac:dyDescent="0.25"/>
  <cols>
    <col min="1" max="46" width="9.140625" style="1"/>
    <col min="47" max="49" width="3.5703125" style="1" bestFit="1" customWidth="1"/>
    <col min="50" max="50" width="3.5703125" style="1" customWidth="1"/>
    <col min="51" max="73" width="3.5703125" style="1" bestFit="1" customWidth="1"/>
    <col min="74" max="74" width="2" style="1" bestFit="1" customWidth="1"/>
    <col min="75" max="98" width="9.140625" style="1"/>
    <col min="99" max="99" width="9.140625" style="9"/>
    <col min="100" max="100" width="9.140625" style="1"/>
    <col min="101" max="101" width="8.28515625" style="1" customWidth="1"/>
    <col min="102" max="123" width="9.140625" style="1"/>
    <col min="124" max="124" width="9.140625" style="9"/>
    <col min="125" max="126" width="9.140625" style="1"/>
    <col min="127" max="127" width="10.7109375" style="1" customWidth="1"/>
    <col min="128" max="16384" width="9.140625" style="1"/>
  </cols>
  <sheetData>
    <row r="1" spans="1:99" ht="26.25" x14ac:dyDescent="0.4">
      <c r="A1" s="2" t="s">
        <v>402</v>
      </c>
      <c r="AV1" s="23"/>
    </row>
    <row r="2" spans="1:99" x14ac:dyDescent="0.25">
      <c r="U2" s="9" t="s">
        <v>0</v>
      </c>
      <c r="V2" s="9" t="s">
        <v>284</v>
      </c>
      <c r="W2" s="1" t="s">
        <v>285</v>
      </c>
      <c r="X2" s="24"/>
      <c r="Y2" s="24"/>
      <c r="Z2" s="24"/>
      <c r="AA2" s="24"/>
      <c r="AB2" s="24"/>
      <c r="AC2" s="24"/>
      <c r="AD2" s="24"/>
      <c r="AE2" s="24"/>
      <c r="AF2" s="24"/>
      <c r="AG2" s="24"/>
      <c r="AH2" s="24"/>
      <c r="AI2" s="24"/>
      <c r="AJ2" s="24"/>
      <c r="AK2" s="24"/>
      <c r="AL2" s="24"/>
      <c r="AM2" s="24"/>
      <c r="AN2" s="24"/>
      <c r="AO2" s="24"/>
      <c r="AP2" s="24"/>
      <c r="AQ2" s="24"/>
      <c r="AR2" s="24"/>
      <c r="AS2" s="24"/>
      <c r="AT2" s="24"/>
      <c r="AV2" s="23"/>
      <c r="AW2" s="19"/>
      <c r="AX2" s="19"/>
      <c r="CU2" s="1"/>
    </row>
    <row r="3" spans="1:99" x14ac:dyDescent="0.25">
      <c r="U3" s="9" t="s">
        <v>287</v>
      </c>
      <c r="V3" s="9">
        <v>6.014399229628431</v>
      </c>
      <c r="W3" s="1">
        <v>3.9000005549769901</v>
      </c>
      <c r="X3" s="24"/>
      <c r="Y3" s="24"/>
      <c r="Z3" s="24"/>
      <c r="AA3" s="24"/>
      <c r="AB3" s="24"/>
      <c r="AC3" s="24"/>
      <c r="AD3" s="24"/>
      <c r="AE3" s="24"/>
      <c r="AF3" s="24"/>
      <c r="AG3" s="24"/>
      <c r="AH3" s="24"/>
      <c r="AI3" s="24"/>
      <c r="AJ3" s="24"/>
      <c r="AK3" s="24"/>
      <c r="AL3" s="24"/>
      <c r="AM3" s="24"/>
      <c r="AN3" s="24"/>
      <c r="AO3" s="24"/>
      <c r="AP3" s="24"/>
      <c r="AQ3" s="24"/>
      <c r="AR3" s="24"/>
      <c r="AS3" s="24"/>
      <c r="AT3" s="24"/>
      <c r="AV3" s="23"/>
      <c r="AW3" s="19"/>
      <c r="AX3" s="19"/>
      <c r="CU3" s="1"/>
    </row>
    <row r="4" spans="1:99" x14ac:dyDescent="0.25">
      <c r="U4" s="9" t="s">
        <v>287</v>
      </c>
      <c r="V4" s="9">
        <v>5.4999972804802066</v>
      </c>
      <c r="W4" s="1">
        <v>4.7999510961057457</v>
      </c>
      <c r="CU4" s="1"/>
    </row>
    <row r="5" spans="1:99" x14ac:dyDescent="0.25">
      <c r="U5" s="9" t="s">
        <v>288</v>
      </c>
      <c r="V5" s="9">
        <v>7.0000004311485897</v>
      </c>
      <c r="W5" s="1">
        <v>5.4999947458582055</v>
      </c>
      <c r="CU5" s="1"/>
    </row>
    <row r="6" spans="1:99" x14ac:dyDescent="0.25">
      <c r="U6" s="9" t="s">
        <v>288</v>
      </c>
      <c r="V6" s="9">
        <v>6.2500055780000396</v>
      </c>
      <c r="W6" s="1">
        <v>4.9999957405013067</v>
      </c>
      <c r="CE6" s="9"/>
      <c r="CF6" s="9"/>
      <c r="CG6" s="9"/>
      <c r="CH6" s="9"/>
      <c r="CI6" s="9"/>
      <c r="CJ6" s="9"/>
      <c r="CK6" s="9"/>
      <c r="CL6" s="9"/>
      <c r="CM6" s="9"/>
      <c r="CN6" s="9"/>
      <c r="CO6" s="9"/>
      <c r="CP6" s="9"/>
      <c r="CQ6" s="9"/>
      <c r="CR6" s="9"/>
      <c r="CS6" s="9"/>
      <c r="CU6" s="1"/>
    </row>
    <row r="7" spans="1:99" x14ac:dyDescent="0.25">
      <c r="U7" s="9" t="s">
        <v>289</v>
      </c>
      <c r="V7" s="9">
        <v>5.0999999999999996</v>
      </c>
      <c r="W7" s="1">
        <v>3.999994912861049</v>
      </c>
      <c r="CE7" s="9"/>
      <c r="CF7" s="9"/>
      <c r="CG7" s="9"/>
      <c r="CH7" s="9"/>
      <c r="CI7" s="9"/>
      <c r="CJ7" s="9"/>
      <c r="CK7" s="9"/>
      <c r="CL7" s="9"/>
      <c r="CM7" s="9"/>
      <c r="CN7" s="9"/>
      <c r="CO7" s="9"/>
      <c r="CP7" s="9"/>
      <c r="CQ7" s="9"/>
      <c r="CR7" s="9"/>
      <c r="CS7" s="9"/>
      <c r="CU7" s="1"/>
    </row>
    <row r="8" spans="1:99" x14ac:dyDescent="0.25">
      <c r="U8" s="9" t="s">
        <v>289</v>
      </c>
      <c r="V8" s="9">
        <v>4.8</v>
      </c>
      <c r="W8" s="1">
        <v>5.149997406986226</v>
      </c>
      <c r="CE8" s="9"/>
      <c r="CF8" s="9"/>
      <c r="CG8" s="9"/>
      <c r="CH8" s="9"/>
      <c r="CI8" s="9"/>
      <c r="CJ8" s="9"/>
      <c r="CK8" s="9"/>
      <c r="CL8" s="9"/>
      <c r="CM8" s="9"/>
      <c r="CN8" s="9"/>
      <c r="CO8" s="9"/>
      <c r="CP8" s="9"/>
      <c r="CQ8" s="9"/>
      <c r="CR8" s="9"/>
      <c r="CS8" s="9"/>
      <c r="CU8" s="1"/>
    </row>
    <row r="9" spans="1:99" x14ac:dyDescent="0.25">
      <c r="U9" s="9" t="s">
        <v>290</v>
      </c>
      <c r="V9" s="9">
        <v>4.8</v>
      </c>
      <c r="W9" s="1">
        <v>4.4210111987438268</v>
      </c>
      <c r="CE9" s="9"/>
      <c r="CF9" s="9"/>
      <c r="CG9" s="9"/>
      <c r="CH9" s="9"/>
      <c r="CI9" s="9"/>
      <c r="CJ9" s="9"/>
      <c r="CK9" s="9"/>
      <c r="CL9" s="9"/>
      <c r="CM9" s="9"/>
      <c r="CN9" s="9"/>
      <c r="CO9" s="9"/>
      <c r="CP9" s="9"/>
      <c r="CQ9" s="9"/>
      <c r="CR9" s="9"/>
      <c r="CS9" s="9"/>
      <c r="CU9" s="1"/>
    </row>
    <row r="10" spans="1:99" x14ac:dyDescent="0.25">
      <c r="U10" s="9" t="s">
        <v>290</v>
      </c>
      <c r="V10" s="9">
        <v>4.4999932262171027</v>
      </c>
      <c r="W10" s="1">
        <v>4.4206639457301282</v>
      </c>
      <c r="CE10" s="9"/>
      <c r="CF10" s="9"/>
      <c r="CG10" s="9"/>
      <c r="CH10" s="9"/>
      <c r="CI10" s="9"/>
      <c r="CJ10" s="9"/>
      <c r="CK10" s="9"/>
      <c r="CL10" s="9"/>
      <c r="CM10" s="9"/>
      <c r="CN10" s="9"/>
      <c r="CO10" s="9"/>
      <c r="CP10" s="9"/>
      <c r="CQ10" s="9"/>
      <c r="CR10" s="9"/>
      <c r="CS10" s="9"/>
      <c r="CU10" s="1"/>
    </row>
    <row r="11" spans="1:99" x14ac:dyDescent="0.25">
      <c r="U11" s="9" t="s">
        <v>291</v>
      </c>
      <c r="V11" s="9">
        <v>4.500006159419101</v>
      </c>
      <c r="W11" s="1">
        <v>4.0206603995736501</v>
      </c>
      <c r="CE11" s="9"/>
      <c r="CF11" s="9"/>
      <c r="CG11" s="9"/>
      <c r="CH11" s="9"/>
      <c r="CI11" s="9"/>
      <c r="CJ11" s="9"/>
      <c r="CK11" s="9"/>
      <c r="CL11" s="9"/>
      <c r="CM11" s="9"/>
      <c r="CN11" s="9"/>
      <c r="CO11" s="9"/>
      <c r="CP11" s="9"/>
      <c r="CQ11" s="9"/>
      <c r="CR11" s="9"/>
      <c r="CS11" s="9"/>
      <c r="CU11" s="1"/>
    </row>
    <row r="12" spans="1:99" x14ac:dyDescent="0.25">
      <c r="U12" s="9" t="s">
        <v>291</v>
      </c>
      <c r="V12" s="9">
        <v>4.4999973837677842</v>
      </c>
      <c r="W12" s="1">
        <v>4.0706625140383075</v>
      </c>
      <c r="CE12" s="9"/>
      <c r="CF12" s="9"/>
      <c r="CG12" s="9"/>
      <c r="CH12" s="9"/>
      <c r="CI12" s="9"/>
      <c r="CJ12" s="9"/>
      <c r="CK12" s="9"/>
      <c r="CL12" s="9"/>
      <c r="CM12" s="9"/>
      <c r="CN12" s="9"/>
      <c r="CO12" s="9"/>
      <c r="CP12" s="9"/>
      <c r="CQ12" s="9"/>
      <c r="CR12" s="9"/>
      <c r="CS12" s="9"/>
      <c r="CU12" s="1"/>
    </row>
    <row r="13" spans="1:99" x14ac:dyDescent="0.25">
      <c r="U13" s="9" t="s">
        <v>292</v>
      </c>
      <c r="V13" s="9">
        <v>4</v>
      </c>
      <c r="W13" s="1">
        <v>3.9841503796803956</v>
      </c>
      <c r="CE13" s="9"/>
      <c r="CF13" s="9"/>
      <c r="CG13" s="9"/>
      <c r="CH13" s="9"/>
      <c r="CI13" s="9"/>
      <c r="CJ13" s="9"/>
      <c r="CK13" s="9"/>
      <c r="CL13" s="9"/>
      <c r="CM13" s="9"/>
      <c r="CN13" s="9"/>
      <c r="CO13" s="9"/>
      <c r="CP13" s="9"/>
      <c r="CQ13" s="9"/>
      <c r="CR13" s="9"/>
      <c r="CS13" s="9"/>
      <c r="CU13" s="1"/>
    </row>
    <row r="14" spans="1:99" x14ac:dyDescent="0.25">
      <c r="U14" s="9" t="s">
        <v>292</v>
      </c>
      <c r="V14" s="9">
        <v>4.0000036293488916</v>
      </c>
      <c r="W14" s="1">
        <v>3.4499999999999904</v>
      </c>
      <c r="CE14" s="9"/>
      <c r="CF14" s="9"/>
      <c r="CG14" s="9"/>
      <c r="CH14" s="9"/>
      <c r="CI14" s="9"/>
      <c r="CJ14" s="9"/>
      <c r="CK14" s="9"/>
      <c r="CL14" s="9"/>
      <c r="CM14" s="9"/>
      <c r="CN14" s="9"/>
      <c r="CO14" s="9"/>
      <c r="CP14" s="9"/>
      <c r="CQ14" s="9"/>
      <c r="CR14" s="9"/>
      <c r="CS14" s="9"/>
      <c r="CU14" s="1"/>
    </row>
    <row r="15" spans="1:99" x14ac:dyDescent="0.25">
      <c r="U15" s="9" t="s">
        <v>293</v>
      </c>
      <c r="V15" s="9">
        <v>3.4</v>
      </c>
      <c r="W15" s="1">
        <v>3.2721742209174161</v>
      </c>
      <c r="CE15" s="9"/>
      <c r="CF15" s="9"/>
      <c r="CG15" s="9"/>
      <c r="CH15" s="9"/>
      <c r="CI15" s="9"/>
      <c r="CJ15" s="9"/>
      <c r="CK15" s="9"/>
      <c r="CL15" s="9"/>
      <c r="CM15" s="9"/>
      <c r="CN15" s="9"/>
      <c r="CO15" s="9"/>
      <c r="CP15" s="9"/>
      <c r="CQ15" s="9"/>
      <c r="CR15" s="9"/>
      <c r="CS15" s="9"/>
      <c r="CU15" s="1"/>
    </row>
    <row r="16" spans="1:99" x14ac:dyDescent="0.25">
      <c r="U16" s="9" t="s">
        <v>293</v>
      </c>
      <c r="V16" s="9">
        <v>3.5</v>
      </c>
      <c r="W16" s="1">
        <v>3.5974724553712853</v>
      </c>
      <c r="CE16" s="9"/>
      <c r="CF16" s="9"/>
      <c r="CG16" s="9"/>
      <c r="CH16" s="9"/>
      <c r="CI16" s="9"/>
      <c r="CJ16" s="9"/>
      <c r="CK16" s="9"/>
      <c r="CL16" s="9"/>
      <c r="CM16" s="9"/>
      <c r="CN16" s="9"/>
      <c r="CO16" s="9"/>
      <c r="CP16" s="9"/>
      <c r="CQ16" s="9"/>
      <c r="CR16" s="9"/>
      <c r="CS16" s="9"/>
      <c r="CU16" s="1"/>
    </row>
    <row r="17" spans="1:99" x14ac:dyDescent="0.25">
      <c r="U17" s="9" t="s">
        <v>294</v>
      </c>
      <c r="V17" s="9">
        <v>3.4</v>
      </c>
      <c r="W17" s="1">
        <v>3.6499978551503443</v>
      </c>
      <c r="CE17" s="9"/>
      <c r="CF17" s="9"/>
      <c r="CG17" s="9"/>
      <c r="CH17" s="9"/>
      <c r="CI17" s="9"/>
      <c r="CJ17" s="9"/>
      <c r="CK17" s="9"/>
      <c r="CL17" s="9"/>
      <c r="CM17" s="9"/>
      <c r="CN17" s="9"/>
      <c r="CO17" s="9"/>
      <c r="CP17" s="9"/>
      <c r="CQ17" s="9"/>
      <c r="CR17" s="9"/>
      <c r="CS17" s="9"/>
      <c r="CU17" s="1"/>
    </row>
    <row r="18" spans="1:99" x14ac:dyDescent="0.25">
      <c r="U18" s="9" t="s">
        <v>294</v>
      </c>
      <c r="V18" s="9">
        <v>3.1</v>
      </c>
      <c r="W18" s="1">
        <v>4.4999999999999822</v>
      </c>
      <c r="CE18" s="9"/>
      <c r="CF18" s="9"/>
      <c r="CG18" s="9"/>
      <c r="CH18" s="9"/>
      <c r="CI18" s="9"/>
      <c r="CJ18" s="9"/>
      <c r="CK18" s="9"/>
      <c r="CL18" s="9"/>
      <c r="CM18" s="9"/>
      <c r="CN18" s="9"/>
      <c r="CO18" s="9"/>
      <c r="CP18" s="9"/>
      <c r="CQ18" s="9"/>
      <c r="CR18" s="9"/>
      <c r="CS18" s="9"/>
      <c r="CU18" s="1"/>
    </row>
    <row r="19" spans="1:99" x14ac:dyDescent="0.25">
      <c r="U19" s="9" t="s">
        <v>295</v>
      </c>
      <c r="V19" s="9">
        <v>3.0000000000008464</v>
      </c>
      <c r="W19" s="1">
        <v>4.0000000000000258</v>
      </c>
      <c r="CE19" s="9"/>
      <c r="CF19" s="9"/>
      <c r="CG19" s="9"/>
      <c r="CH19" s="9"/>
      <c r="CI19" s="9"/>
      <c r="CJ19" s="9"/>
      <c r="CK19" s="9"/>
      <c r="CL19" s="9"/>
      <c r="CM19" s="9"/>
      <c r="CN19" s="9"/>
      <c r="CO19" s="9"/>
      <c r="CP19" s="9"/>
      <c r="CQ19" s="9"/>
      <c r="CR19" s="9"/>
      <c r="CS19" s="9"/>
      <c r="CU19" s="1"/>
    </row>
    <row r="20" spans="1:99" x14ac:dyDescent="0.25">
      <c r="U20" s="9" t="s">
        <v>295</v>
      </c>
      <c r="V20" s="9">
        <v>3</v>
      </c>
      <c r="W20" s="1">
        <v>4.0798937137600184</v>
      </c>
      <c r="CE20" s="9"/>
      <c r="CF20" s="9"/>
      <c r="CG20" s="9"/>
      <c r="CH20" s="9"/>
      <c r="CI20" s="9"/>
      <c r="CJ20" s="9"/>
      <c r="CK20" s="9"/>
      <c r="CL20" s="9"/>
      <c r="CM20" s="9"/>
      <c r="CN20" s="9"/>
      <c r="CO20" s="9"/>
      <c r="CP20" s="9"/>
      <c r="CQ20" s="9"/>
      <c r="CR20" s="9"/>
      <c r="CS20" s="9"/>
      <c r="CU20" s="1"/>
    </row>
    <row r="21" spans="1:99" x14ac:dyDescent="0.25">
      <c r="U21" s="1" t="s">
        <v>296</v>
      </c>
      <c r="V21" s="9">
        <v>3.0000002059052289</v>
      </c>
      <c r="W21" s="1">
        <v>3.8500000000001129</v>
      </c>
      <c r="CE21" s="9"/>
      <c r="CF21" s="9"/>
      <c r="CG21" s="9"/>
      <c r="CH21" s="9"/>
      <c r="CI21" s="9"/>
      <c r="CJ21" s="9"/>
      <c r="CK21" s="9"/>
      <c r="CL21" s="9"/>
      <c r="CM21" s="9"/>
      <c r="CN21" s="9"/>
      <c r="CO21" s="9"/>
      <c r="CP21" s="9"/>
      <c r="CQ21" s="9"/>
      <c r="CR21" s="9"/>
      <c r="CS21" s="9"/>
      <c r="CU21" s="1"/>
    </row>
    <row r="22" spans="1:99" x14ac:dyDescent="0.25">
      <c r="U22" s="1" t="s">
        <v>296</v>
      </c>
      <c r="V22" s="9">
        <v>3.0000003144651455</v>
      </c>
      <c r="W22" s="1">
        <v>3.8750000000001283</v>
      </c>
      <c r="CE22" s="9"/>
      <c r="CF22" s="9"/>
      <c r="CG22" s="9"/>
      <c r="CH22" s="9"/>
      <c r="CI22" s="9"/>
      <c r="CJ22" s="9"/>
      <c r="CK22" s="9"/>
      <c r="CL22" s="9"/>
      <c r="CM22" s="9"/>
      <c r="CN22" s="9"/>
      <c r="CO22" s="9"/>
      <c r="CP22" s="9"/>
      <c r="CQ22" s="9"/>
      <c r="CR22" s="9"/>
      <c r="CS22" s="9"/>
      <c r="CU22" s="1"/>
    </row>
    <row r="23" spans="1:99" x14ac:dyDescent="0.25">
      <c r="U23" s="1" t="s">
        <v>297</v>
      </c>
      <c r="V23" s="9">
        <v>3</v>
      </c>
      <c r="W23" s="1">
        <v>4.5000000000002487</v>
      </c>
      <c r="CE23" s="9"/>
      <c r="CF23" s="9"/>
      <c r="CG23" s="9"/>
      <c r="CH23" s="9"/>
      <c r="CI23" s="9"/>
      <c r="CJ23" s="9"/>
      <c r="CK23" s="9"/>
      <c r="CL23" s="9"/>
      <c r="CM23" s="9"/>
      <c r="CN23" s="9"/>
      <c r="CO23" s="9"/>
      <c r="CP23" s="9"/>
      <c r="CQ23" s="9"/>
      <c r="CR23" s="9"/>
      <c r="CS23" s="9"/>
      <c r="CU23" s="1"/>
    </row>
    <row r="24" spans="1:99" x14ac:dyDescent="0.25">
      <c r="U24" s="1" t="s">
        <v>297</v>
      </c>
      <c r="V24" s="9">
        <v>2.9999999492878349</v>
      </c>
      <c r="W24" s="1">
        <v>4.5107408532532123</v>
      </c>
      <c r="CE24" s="9"/>
      <c r="CF24" s="9"/>
      <c r="CG24" s="9"/>
      <c r="CH24" s="9"/>
      <c r="CI24" s="9"/>
      <c r="CJ24" s="9"/>
      <c r="CK24" s="9"/>
      <c r="CL24" s="9"/>
      <c r="CM24" s="9"/>
      <c r="CN24" s="9"/>
      <c r="CO24" s="9"/>
      <c r="CP24" s="9"/>
      <c r="CQ24" s="9"/>
      <c r="CR24" s="9"/>
      <c r="CS24" s="9"/>
      <c r="CU24" s="1"/>
    </row>
    <row r="25" spans="1:99" x14ac:dyDescent="0.25">
      <c r="U25" s="1" t="s">
        <v>298</v>
      </c>
      <c r="V25" s="9">
        <v>3.3</v>
      </c>
      <c r="W25" s="1">
        <v>4.7499999999998916</v>
      </c>
      <c r="CE25" s="9"/>
      <c r="CF25" s="9"/>
      <c r="CG25" s="9"/>
      <c r="CH25" s="9"/>
      <c r="CI25" s="9"/>
      <c r="CJ25" s="9"/>
      <c r="CK25" s="9"/>
      <c r="CL25" s="9"/>
      <c r="CM25" s="9"/>
      <c r="CN25" s="9"/>
      <c r="CO25" s="9"/>
      <c r="CP25" s="9"/>
      <c r="CQ25" s="9"/>
      <c r="CR25" s="9"/>
      <c r="CS25" s="9"/>
      <c r="CU25" s="1"/>
    </row>
    <row r="26" spans="1:99" x14ac:dyDescent="0.25">
      <c r="U26" s="1" t="s">
        <v>298</v>
      </c>
      <c r="V26" s="9">
        <v>3.1</v>
      </c>
      <c r="W26" s="1">
        <v>4.3861180140071081</v>
      </c>
      <c r="CE26" s="9"/>
      <c r="CF26" s="9"/>
      <c r="CG26" s="9"/>
      <c r="CH26" s="9"/>
      <c r="CI26" s="9"/>
      <c r="CJ26" s="9"/>
      <c r="CK26" s="9"/>
      <c r="CL26" s="9"/>
      <c r="CM26" s="9"/>
      <c r="CN26" s="9"/>
      <c r="CO26" s="9"/>
      <c r="CP26" s="9"/>
      <c r="CQ26" s="9"/>
      <c r="CR26" s="9"/>
      <c r="CS26" s="9"/>
      <c r="CU26" s="1"/>
    </row>
    <row r="27" spans="1:99" x14ac:dyDescent="0.25">
      <c r="U27" s="1" t="s">
        <v>299</v>
      </c>
      <c r="V27" s="9">
        <v>3.3709685</v>
      </c>
      <c r="W27" s="1">
        <v>4.6999999999999353</v>
      </c>
      <c r="CE27" s="9"/>
      <c r="CF27" s="9"/>
      <c r="CG27" s="9"/>
      <c r="CH27" s="9"/>
      <c r="CI27" s="9"/>
      <c r="CJ27" s="9"/>
      <c r="CK27" s="9"/>
      <c r="CL27" s="9"/>
      <c r="CM27" s="9"/>
      <c r="CN27" s="9"/>
      <c r="CO27" s="9"/>
      <c r="CP27" s="9"/>
      <c r="CQ27" s="9"/>
      <c r="CR27" s="9"/>
      <c r="CS27" s="9"/>
      <c r="CU27" s="1"/>
    </row>
    <row r="28" spans="1:99" x14ac:dyDescent="0.25">
      <c r="U28" s="1" t="s">
        <v>299</v>
      </c>
      <c r="V28" s="9">
        <v>3.4266535</v>
      </c>
      <c r="W28" s="1">
        <v>4.7375000000001961</v>
      </c>
      <c r="CE28" s="9"/>
      <c r="CF28" s="9"/>
      <c r="CG28" s="9"/>
      <c r="CH28" s="9"/>
      <c r="CI28" s="9"/>
      <c r="CJ28" s="9"/>
      <c r="CK28" s="9"/>
      <c r="CL28" s="9"/>
      <c r="CM28" s="9"/>
      <c r="CN28" s="9"/>
      <c r="CO28" s="9"/>
      <c r="CP28" s="9"/>
      <c r="CQ28" s="9"/>
      <c r="CR28" s="9"/>
      <c r="CS28" s="9"/>
      <c r="CU28" s="1"/>
    </row>
    <row r="29" spans="1:99" x14ac:dyDescent="0.25">
      <c r="U29" s="1" t="s">
        <v>300</v>
      </c>
      <c r="V29" s="9">
        <v>3.3531271999999999</v>
      </c>
      <c r="W29" s="1">
        <v>4.4890887259395278</v>
      </c>
      <c r="CE29" s="9"/>
      <c r="CF29" s="9"/>
      <c r="CG29" s="9"/>
      <c r="CH29" s="9"/>
      <c r="CI29" s="9"/>
      <c r="CJ29" s="9"/>
      <c r="CK29" s="9"/>
      <c r="CL29" s="9"/>
      <c r="CM29" s="9"/>
      <c r="CN29" s="9"/>
      <c r="CO29" s="9"/>
      <c r="CP29" s="9"/>
      <c r="CQ29" s="9"/>
      <c r="CR29" s="9"/>
      <c r="CS29" s="9"/>
      <c r="CU29" s="1"/>
    </row>
    <row r="30" spans="1:99" x14ac:dyDescent="0.25">
      <c r="U30" s="1" t="s">
        <v>300</v>
      </c>
      <c r="V30" s="9">
        <v>3.4083651000000001</v>
      </c>
      <c r="W30" s="1">
        <v>5.0188408501009913</v>
      </c>
      <c r="CE30" s="9"/>
      <c r="CF30" s="9"/>
      <c r="CG30" s="9"/>
      <c r="CH30" s="9"/>
      <c r="CI30" s="9"/>
      <c r="CJ30" s="9"/>
      <c r="CK30" s="9"/>
      <c r="CL30" s="9"/>
      <c r="CM30" s="9"/>
      <c r="CN30" s="9"/>
      <c r="CO30" s="9"/>
      <c r="CP30" s="9"/>
      <c r="CQ30" s="9"/>
      <c r="CR30" s="9"/>
      <c r="CS30" s="9"/>
      <c r="CU30" s="1"/>
    </row>
    <row r="31" spans="1:99" x14ac:dyDescent="0.25">
      <c r="U31" s="1" t="s">
        <v>301</v>
      </c>
      <c r="V31" s="9">
        <v>3.3995335</v>
      </c>
      <c r="W31" s="1">
        <v>4.9333333500000132</v>
      </c>
      <c r="CE31" s="9"/>
      <c r="CF31" s="9"/>
      <c r="CG31" s="9"/>
      <c r="CH31" s="9"/>
      <c r="CI31" s="9"/>
      <c r="CJ31" s="9"/>
      <c r="CK31" s="9"/>
      <c r="CL31" s="9"/>
      <c r="CM31" s="9"/>
      <c r="CN31" s="9"/>
      <c r="CO31" s="9"/>
      <c r="CP31" s="9"/>
      <c r="CQ31" s="9"/>
      <c r="CR31" s="9"/>
      <c r="CS31" s="9"/>
      <c r="CU31" s="1"/>
    </row>
    <row r="32" spans="1:99" x14ac:dyDescent="0.25">
      <c r="A32" s="1" t="s">
        <v>419</v>
      </c>
      <c r="U32" s="1" t="s">
        <v>301</v>
      </c>
      <c r="V32" s="9">
        <v>3.4951550999999998</v>
      </c>
      <c r="W32" s="1">
        <v>5.0374999999998469</v>
      </c>
      <c r="CE32" s="9"/>
      <c r="CF32" s="9"/>
      <c r="CG32" s="9"/>
      <c r="CH32" s="9"/>
      <c r="CI32" s="9"/>
      <c r="CJ32" s="9"/>
      <c r="CK32" s="9"/>
      <c r="CL32" s="9"/>
      <c r="CM32" s="9"/>
      <c r="CN32" s="9"/>
      <c r="CO32" s="9"/>
      <c r="CP32" s="9"/>
      <c r="CQ32" s="9"/>
      <c r="CR32" s="9"/>
      <c r="CS32" s="9"/>
      <c r="CU32" s="1"/>
    </row>
    <row r="33" spans="1:99" x14ac:dyDescent="0.25">
      <c r="A33" s="31" t="s">
        <v>355</v>
      </c>
      <c r="B33" s="31"/>
      <c r="C33" s="31"/>
      <c r="D33" s="31"/>
      <c r="E33" s="31"/>
      <c r="F33" s="31"/>
      <c r="G33" s="31"/>
      <c r="H33" s="31"/>
      <c r="I33" s="31"/>
      <c r="J33" s="31"/>
      <c r="K33" s="31"/>
      <c r="L33" s="31"/>
      <c r="M33" s="31"/>
      <c r="N33" s="31"/>
      <c r="O33" s="31"/>
      <c r="P33" s="31"/>
      <c r="Q33" s="31"/>
      <c r="R33" s="31"/>
      <c r="U33" s="1" t="s">
        <v>302</v>
      </c>
      <c r="V33" s="9">
        <v>3.5</v>
      </c>
      <c r="W33" s="1">
        <v>4.5000000000001812</v>
      </c>
      <c r="CE33" s="9"/>
      <c r="CF33" s="9"/>
      <c r="CG33" s="9"/>
      <c r="CH33" s="9"/>
      <c r="CI33" s="9"/>
      <c r="CJ33" s="9"/>
      <c r="CK33" s="9"/>
      <c r="CL33" s="9"/>
      <c r="CM33" s="9"/>
      <c r="CN33" s="9"/>
      <c r="CO33" s="9"/>
      <c r="CP33" s="9"/>
      <c r="CQ33" s="9"/>
      <c r="CR33" s="9"/>
      <c r="CS33" s="9"/>
      <c r="CU33" s="1"/>
    </row>
    <row r="34" spans="1:99" x14ac:dyDescent="0.25">
      <c r="A34" s="31"/>
      <c r="B34" s="31"/>
      <c r="C34" s="31"/>
      <c r="D34" s="31"/>
      <c r="E34" s="31"/>
      <c r="F34" s="31"/>
      <c r="G34" s="31"/>
      <c r="H34" s="31"/>
      <c r="I34" s="31"/>
      <c r="J34" s="31"/>
      <c r="K34" s="31"/>
      <c r="L34" s="31"/>
      <c r="M34" s="31"/>
      <c r="N34" s="31"/>
      <c r="O34" s="31"/>
      <c r="P34" s="31"/>
      <c r="Q34" s="31"/>
      <c r="R34" s="31"/>
      <c r="U34" s="1" t="s">
        <v>302</v>
      </c>
      <c r="V34" s="9">
        <v>3.5354545000000002</v>
      </c>
      <c r="W34" s="1">
        <v>5.3039697999999795</v>
      </c>
      <c r="CE34" s="9"/>
      <c r="CF34" s="9"/>
      <c r="CG34" s="9"/>
      <c r="CH34" s="9"/>
      <c r="CI34" s="9"/>
      <c r="CJ34" s="9"/>
      <c r="CK34" s="9"/>
      <c r="CL34" s="9"/>
      <c r="CM34" s="9"/>
      <c r="CN34" s="9"/>
      <c r="CO34" s="9"/>
      <c r="CP34" s="9"/>
      <c r="CQ34" s="9"/>
      <c r="CR34" s="9"/>
      <c r="CS34" s="9"/>
      <c r="CU34" s="1"/>
    </row>
    <row r="35" spans="1:99" x14ac:dyDescent="0.25">
      <c r="A35" s="27" t="s">
        <v>359</v>
      </c>
      <c r="U35" s="1" t="s">
        <v>303</v>
      </c>
      <c r="V35" s="9">
        <v>3.5390606999999998</v>
      </c>
      <c r="W35" s="1">
        <v>5.3159894433097961</v>
      </c>
      <c r="CE35" s="9"/>
      <c r="CF35" s="9"/>
      <c r="CG35" s="9"/>
      <c r="CH35" s="9"/>
      <c r="CI35" s="9"/>
      <c r="CJ35" s="9"/>
      <c r="CK35" s="9"/>
      <c r="CL35" s="9"/>
      <c r="CM35" s="9"/>
      <c r="CN35" s="9"/>
      <c r="CO35" s="9"/>
      <c r="CP35" s="9"/>
      <c r="CQ35" s="9"/>
      <c r="CR35" s="9"/>
      <c r="CS35" s="9"/>
      <c r="CU35" s="1"/>
    </row>
    <row r="36" spans="1:99" x14ac:dyDescent="0.25">
      <c r="U36" s="1" t="s">
        <v>303</v>
      </c>
      <c r="V36" s="9">
        <v>3.5786639999999998</v>
      </c>
      <c r="W36" s="1">
        <v>5.5783748984417798</v>
      </c>
      <c r="CE36" s="9"/>
      <c r="CF36" s="9"/>
      <c r="CG36" s="9"/>
      <c r="CH36" s="9"/>
      <c r="CI36" s="9"/>
      <c r="CJ36" s="9"/>
      <c r="CK36" s="9"/>
      <c r="CL36" s="9"/>
      <c r="CM36" s="9"/>
      <c r="CN36" s="9"/>
      <c r="CO36" s="9"/>
      <c r="CP36" s="9"/>
      <c r="CQ36" s="9"/>
      <c r="CR36" s="9"/>
      <c r="CS36" s="9"/>
      <c r="CU36" s="1"/>
    </row>
    <row r="37" spans="1:99" x14ac:dyDescent="0.25">
      <c r="U37" s="1" t="s">
        <v>304</v>
      </c>
      <c r="V37" s="9">
        <v>3.4547362000000001</v>
      </c>
      <c r="W37" s="1">
        <v>5.2545744000000472</v>
      </c>
      <c r="CE37" s="9"/>
      <c r="CF37" s="9"/>
      <c r="CG37" s="9"/>
      <c r="CH37" s="9"/>
      <c r="CI37" s="9"/>
      <c r="CJ37" s="9"/>
      <c r="CK37" s="9"/>
      <c r="CL37" s="9"/>
      <c r="CM37" s="9"/>
      <c r="CN37" s="9"/>
      <c r="CO37" s="9"/>
      <c r="CP37" s="9"/>
      <c r="CQ37" s="9"/>
      <c r="CR37" s="9"/>
      <c r="CS37" s="9"/>
      <c r="CU37" s="1"/>
    </row>
    <row r="38" spans="1:99" x14ac:dyDescent="0.25">
      <c r="U38" s="1" t="s">
        <v>304</v>
      </c>
      <c r="V38" s="9">
        <v>3.2065592000000001</v>
      </c>
      <c r="W38" s="1">
        <v>5.0847337999997695</v>
      </c>
      <c r="CE38" s="9"/>
      <c r="CF38" s="9"/>
      <c r="CG38" s="9"/>
      <c r="CH38" s="9"/>
      <c r="CI38" s="9"/>
      <c r="CJ38" s="9"/>
      <c r="CK38" s="9"/>
      <c r="CL38" s="9"/>
      <c r="CM38" s="9"/>
      <c r="CN38" s="9"/>
      <c r="CO38" s="9"/>
      <c r="CP38" s="9"/>
      <c r="CQ38" s="9"/>
      <c r="CR38" s="9"/>
      <c r="CS38" s="9"/>
      <c r="CU38" s="1"/>
    </row>
    <row r="39" spans="1:99" x14ac:dyDescent="0.25">
      <c r="U39" s="1" t="s">
        <v>305</v>
      </c>
      <c r="V39" s="9">
        <v>3.14</v>
      </c>
      <c r="W39" s="1">
        <v>5.5187132208002421</v>
      </c>
      <c r="CE39" s="9"/>
      <c r="CF39" s="9"/>
      <c r="CG39" s="9"/>
      <c r="CH39" s="9"/>
      <c r="CI39" s="9"/>
      <c r="CJ39" s="9"/>
      <c r="CK39" s="9"/>
      <c r="CL39" s="9"/>
      <c r="CM39" s="9"/>
      <c r="CN39" s="9"/>
      <c r="CO39" s="9"/>
      <c r="CP39" s="9"/>
      <c r="CQ39" s="9"/>
      <c r="CR39" s="9"/>
      <c r="CS39" s="9"/>
      <c r="CU39" s="1"/>
    </row>
    <row r="40" spans="1:99" x14ac:dyDescent="0.25">
      <c r="U40" s="1" t="s">
        <v>305</v>
      </c>
      <c r="V40" s="9">
        <v>3.2385551000000001</v>
      </c>
      <c r="W40" s="1">
        <v>5.5187132208002421</v>
      </c>
      <c r="CE40" s="9"/>
      <c r="CF40" s="9"/>
      <c r="CG40" s="9"/>
      <c r="CH40" s="9"/>
      <c r="CI40" s="9"/>
      <c r="CJ40" s="9"/>
      <c r="CK40" s="9"/>
      <c r="CL40" s="9"/>
      <c r="CM40" s="9"/>
      <c r="CN40" s="9"/>
      <c r="CO40" s="9"/>
      <c r="CP40" s="9"/>
      <c r="CQ40" s="9"/>
      <c r="CR40" s="9"/>
      <c r="CS40" s="9"/>
      <c r="CU40" s="1"/>
    </row>
    <row r="41" spans="1:99" x14ac:dyDescent="0.25">
      <c r="U41" s="1" t="s">
        <v>306</v>
      </c>
      <c r="V41" s="9">
        <v>3.2</v>
      </c>
      <c r="W41" s="1">
        <v>5.3001596500000137</v>
      </c>
      <c r="CE41" s="9"/>
      <c r="CF41" s="9"/>
      <c r="CG41" s="9"/>
      <c r="CH41" s="9"/>
      <c r="CI41" s="9"/>
      <c r="CJ41" s="9"/>
      <c r="CK41" s="9"/>
      <c r="CL41" s="9"/>
      <c r="CM41" s="9"/>
      <c r="CN41" s="9"/>
      <c r="CO41" s="9"/>
      <c r="CP41" s="9"/>
      <c r="CQ41" s="9"/>
      <c r="CR41" s="9"/>
      <c r="CS41" s="9"/>
      <c r="CU41" s="1"/>
    </row>
    <row r="42" spans="1:99" x14ac:dyDescent="0.25">
      <c r="U42" s="1" t="s">
        <v>306</v>
      </c>
      <c r="V42" s="9">
        <v>3.1584791000000001</v>
      </c>
      <c r="W42" s="1">
        <v>5.3161760999998577</v>
      </c>
      <c r="CE42" s="9"/>
      <c r="CF42" s="9"/>
      <c r="CG42" s="9"/>
      <c r="CH42" s="9"/>
      <c r="CI42" s="9"/>
      <c r="CJ42" s="9"/>
      <c r="CK42" s="9"/>
      <c r="CL42" s="9"/>
      <c r="CM42" s="9"/>
      <c r="CN42" s="9"/>
      <c r="CO42" s="9"/>
      <c r="CP42" s="9"/>
      <c r="CQ42" s="9"/>
      <c r="CR42" s="9"/>
      <c r="CS42" s="9"/>
      <c r="CU42" s="1"/>
    </row>
    <row r="43" spans="1:99" x14ac:dyDescent="0.25">
      <c r="U43" s="1" t="s">
        <v>307</v>
      </c>
      <c r="V43" s="9">
        <v>3.3311608000000001</v>
      </c>
      <c r="W43" s="1">
        <v>5.0355116000001239</v>
      </c>
      <c r="CE43" s="9"/>
      <c r="CF43" s="9"/>
      <c r="CG43" s="9"/>
      <c r="CH43" s="9"/>
      <c r="CI43" s="9"/>
      <c r="CJ43" s="9"/>
      <c r="CK43" s="9"/>
      <c r="CL43" s="9"/>
      <c r="CM43" s="9"/>
      <c r="CN43" s="9"/>
      <c r="CO43" s="9"/>
      <c r="CP43" s="9"/>
      <c r="CQ43" s="9"/>
      <c r="CR43" s="9"/>
      <c r="CS43" s="9"/>
      <c r="CU43" s="1"/>
    </row>
    <row r="44" spans="1:99" x14ac:dyDescent="0.25">
      <c r="U44" s="1" t="s">
        <v>307</v>
      </c>
      <c r="V44" s="9">
        <v>3.3705688999999999</v>
      </c>
      <c r="W44" s="1">
        <v>4.9724207000000025</v>
      </c>
      <c r="CE44" s="9"/>
      <c r="CF44" s="9"/>
      <c r="CG44" s="9"/>
      <c r="CH44" s="9"/>
      <c r="CI44" s="9"/>
      <c r="CJ44" s="9"/>
      <c r="CK44" s="9"/>
      <c r="CL44" s="9"/>
      <c r="CM44" s="9"/>
      <c r="CN44" s="9"/>
      <c r="CO44" s="9"/>
      <c r="CP44" s="9"/>
      <c r="CQ44" s="9"/>
      <c r="CR44" s="9"/>
      <c r="CS44" s="9"/>
      <c r="CU44" s="1"/>
    </row>
    <row r="45" spans="1:99" x14ac:dyDescent="0.25">
      <c r="U45" s="1" t="s">
        <v>308</v>
      </c>
      <c r="V45" s="9">
        <v>3.3004226000000001</v>
      </c>
      <c r="W45" s="1">
        <v>4.9999999999999272</v>
      </c>
      <c r="CE45" s="9"/>
      <c r="CF45" s="9"/>
      <c r="CG45" s="9"/>
      <c r="CH45" s="9"/>
      <c r="CI45" s="9"/>
      <c r="CJ45" s="9"/>
      <c r="CK45" s="9"/>
      <c r="CL45" s="9"/>
      <c r="CM45" s="9"/>
      <c r="CN45" s="9"/>
      <c r="CO45" s="9"/>
      <c r="CP45" s="9"/>
      <c r="CQ45" s="9"/>
      <c r="CR45" s="9"/>
      <c r="CS45" s="9"/>
      <c r="CU45" s="1"/>
    </row>
    <row r="46" spans="1:99" x14ac:dyDescent="0.25">
      <c r="U46" s="1" t="s">
        <v>308</v>
      </c>
      <c r="V46" s="9">
        <v>3.4012511000000001</v>
      </c>
      <c r="W46" s="1">
        <v>4.9999999999999716</v>
      </c>
      <c r="CE46" s="9"/>
      <c r="CF46" s="9"/>
      <c r="CG46" s="9"/>
      <c r="CH46" s="9"/>
      <c r="CI46" s="9"/>
      <c r="CJ46" s="9"/>
      <c r="CK46" s="9"/>
      <c r="CL46" s="9"/>
      <c r="CM46" s="9"/>
      <c r="CN46" s="9"/>
      <c r="CO46" s="9"/>
      <c r="CP46" s="9"/>
      <c r="CQ46" s="9"/>
      <c r="CR46" s="9"/>
      <c r="CS46" s="9"/>
      <c r="CU46" s="1"/>
    </row>
    <row r="47" spans="1:99" x14ac:dyDescent="0.25">
      <c r="CE47" s="9"/>
      <c r="CF47" s="9"/>
      <c r="CG47" s="9"/>
      <c r="CH47" s="9"/>
      <c r="CI47" s="9"/>
      <c r="CJ47" s="9"/>
      <c r="CK47" s="9"/>
      <c r="CL47" s="9"/>
      <c r="CM47" s="9"/>
      <c r="CN47" s="9"/>
      <c r="CO47" s="9"/>
      <c r="CP47" s="9"/>
      <c r="CQ47" s="9"/>
      <c r="CR47" s="9"/>
      <c r="CS47" s="9"/>
      <c r="CT47" s="9"/>
    </row>
    <row r="48" spans="1:99" x14ac:dyDescent="0.25">
      <c r="CE48" s="9"/>
      <c r="CF48" s="9"/>
      <c r="CG48" s="9"/>
      <c r="CH48" s="9"/>
      <c r="CI48" s="9"/>
      <c r="CJ48" s="9"/>
      <c r="CK48" s="9"/>
      <c r="CL48" s="9"/>
      <c r="CM48" s="9"/>
      <c r="CN48" s="9"/>
      <c r="CO48" s="9"/>
      <c r="CP48" s="9"/>
      <c r="CQ48" s="9"/>
      <c r="CR48" s="9"/>
      <c r="CS48" s="9"/>
      <c r="CT48" s="9"/>
    </row>
    <row r="49" spans="83:98" x14ac:dyDescent="0.25">
      <c r="CE49" s="9"/>
      <c r="CF49" s="9"/>
      <c r="CG49" s="9"/>
      <c r="CH49" s="9"/>
      <c r="CI49" s="9"/>
      <c r="CJ49" s="9"/>
      <c r="CK49" s="9"/>
      <c r="CL49" s="9"/>
      <c r="CM49" s="9"/>
      <c r="CN49" s="9"/>
      <c r="CO49" s="9"/>
      <c r="CP49" s="9"/>
      <c r="CQ49" s="9"/>
      <c r="CR49" s="9"/>
      <c r="CS49" s="9"/>
      <c r="CT49" s="9"/>
    </row>
    <row r="50" spans="83:98" x14ac:dyDescent="0.25">
      <c r="CE50" s="9"/>
      <c r="CF50" s="9"/>
      <c r="CG50" s="9"/>
      <c r="CH50" s="9"/>
      <c r="CI50" s="9"/>
      <c r="CJ50" s="9"/>
      <c r="CK50" s="9"/>
      <c r="CL50" s="9"/>
      <c r="CM50" s="9"/>
      <c r="CN50" s="9"/>
      <c r="CO50" s="9"/>
      <c r="CP50" s="9"/>
      <c r="CQ50" s="9"/>
      <c r="CR50" s="9"/>
      <c r="CS50" s="9"/>
      <c r="CT50" s="9"/>
    </row>
    <row r="51" spans="83:98" x14ac:dyDescent="0.25">
      <c r="CE51" s="9"/>
      <c r="CF51" s="9"/>
      <c r="CG51" s="9"/>
      <c r="CH51" s="9"/>
      <c r="CI51" s="9"/>
      <c r="CJ51" s="9"/>
      <c r="CK51" s="9"/>
      <c r="CL51" s="9"/>
      <c r="CM51" s="9"/>
      <c r="CN51" s="9"/>
      <c r="CO51" s="9"/>
      <c r="CP51" s="9"/>
      <c r="CQ51" s="9"/>
      <c r="CR51" s="9"/>
      <c r="CS51" s="9"/>
      <c r="CT51" s="9"/>
    </row>
    <row r="52" spans="83:98" x14ac:dyDescent="0.25">
      <c r="CE52" s="9"/>
      <c r="CF52" s="9"/>
      <c r="CG52" s="9"/>
      <c r="CH52" s="9"/>
      <c r="CI52" s="9"/>
      <c r="CJ52" s="9"/>
      <c r="CK52" s="9"/>
      <c r="CL52" s="9"/>
      <c r="CM52" s="9"/>
      <c r="CN52" s="9"/>
      <c r="CO52" s="9"/>
      <c r="CP52" s="9"/>
      <c r="CQ52" s="9"/>
      <c r="CR52" s="9"/>
      <c r="CS52" s="9"/>
      <c r="CT52" s="9"/>
    </row>
    <row r="53" spans="83:98" x14ac:dyDescent="0.25">
      <c r="CE53" s="9"/>
      <c r="CF53" s="9"/>
      <c r="CG53" s="9"/>
      <c r="CH53" s="9"/>
      <c r="CI53" s="9"/>
      <c r="CJ53" s="9"/>
      <c r="CK53" s="9"/>
      <c r="CL53" s="9"/>
      <c r="CM53" s="9"/>
      <c r="CN53" s="9"/>
      <c r="CO53" s="9"/>
      <c r="CP53" s="9"/>
      <c r="CQ53" s="9"/>
      <c r="CR53" s="9"/>
      <c r="CS53" s="9"/>
      <c r="CT53" s="9"/>
    </row>
    <row r="54" spans="83:98" x14ac:dyDescent="0.25">
      <c r="CE54" s="9"/>
      <c r="CF54" s="9"/>
      <c r="CG54" s="9"/>
      <c r="CH54" s="9"/>
      <c r="CI54" s="9"/>
      <c r="CJ54" s="9"/>
      <c r="CK54" s="9"/>
      <c r="CL54" s="9"/>
      <c r="CM54" s="9"/>
      <c r="CN54" s="9"/>
      <c r="CO54" s="9"/>
      <c r="CP54" s="9"/>
      <c r="CQ54" s="9"/>
      <c r="CR54" s="9"/>
      <c r="CS54" s="9"/>
      <c r="CT54" s="9"/>
    </row>
    <row r="55" spans="83:98" x14ac:dyDescent="0.25">
      <c r="CE55" s="9"/>
      <c r="CF55" s="9"/>
      <c r="CG55" s="9"/>
      <c r="CH55" s="9"/>
      <c r="CI55" s="9"/>
      <c r="CJ55" s="9"/>
      <c r="CK55" s="9"/>
      <c r="CL55" s="9"/>
      <c r="CM55" s="9"/>
      <c r="CN55" s="9"/>
      <c r="CO55" s="9"/>
      <c r="CP55" s="9"/>
      <c r="CQ55" s="9"/>
      <c r="CR55" s="9"/>
      <c r="CS55" s="9"/>
      <c r="CT55" s="9"/>
    </row>
    <row r="56" spans="83:98" x14ac:dyDescent="0.25">
      <c r="CE56" s="9"/>
      <c r="CF56" s="9"/>
      <c r="CG56" s="9"/>
      <c r="CH56" s="9"/>
      <c r="CI56" s="9"/>
      <c r="CJ56" s="9"/>
      <c r="CK56" s="9"/>
      <c r="CL56" s="9"/>
      <c r="CM56" s="9"/>
      <c r="CN56" s="9"/>
      <c r="CO56" s="9"/>
      <c r="CP56" s="9"/>
      <c r="CQ56" s="9"/>
      <c r="CR56" s="9"/>
      <c r="CS56" s="9"/>
      <c r="CT56" s="9"/>
    </row>
    <row r="57" spans="83:98" x14ac:dyDescent="0.25">
      <c r="CE57" s="9"/>
      <c r="CF57" s="9"/>
      <c r="CG57" s="9"/>
      <c r="CH57" s="9"/>
      <c r="CI57" s="9"/>
      <c r="CJ57" s="9"/>
      <c r="CK57" s="9"/>
      <c r="CL57" s="9"/>
      <c r="CM57" s="9"/>
      <c r="CN57" s="9"/>
      <c r="CO57" s="9"/>
      <c r="CP57" s="9"/>
      <c r="CQ57" s="9"/>
      <c r="CR57" s="9"/>
      <c r="CS57" s="9"/>
      <c r="CT57" s="9"/>
    </row>
    <row r="58" spans="83:98" x14ac:dyDescent="0.25">
      <c r="CE58" s="9"/>
      <c r="CF58" s="9"/>
      <c r="CG58" s="9"/>
      <c r="CH58" s="9"/>
      <c r="CI58" s="9"/>
      <c r="CJ58" s="9"/>
      <c r="CK58" s="9"/>
      <c r="CL58" s="9"/>
      <c r="CM58" s="9"/>
      <c r="CN58" s="9"/>
      <c r="CO58" s="9"/>
      <c r="CP58" s="9"/>
      <c r="CQ58" s="9"/>
      <c r="CR58" s="9"/>
      <c r="CS58" s="9"/>
      <c r="CT58" s="9"/>
    </row>
    <row r="59" spans="83:98" x14ac:dyDescent="0.25">
      <c r="CE59" s="9"/>
      <c r="CF59" s="9"/>
      <c r="CG59" s="9"/>
      <c r="CH59" s="9"/>
      <c r="CI59" s="9"/>
      <c r="CJ59" s="9"/>
      <c r="CK59" s="9"/>
      <c r="CL59" s="9"/>
      <c r="CM59" s="9"/>
      <c r="CN59" s="9"/>
      <c r="CO59" s="9"/>
      <c r="CP59" s="9"/>
      <c r="CQ59" s="9"/>
      <c r="CR59" s="9"/>
      <c r="CS59" s="9"/>
      <c r="CT59" s="9"/>
    </row>
    <row r="60" spans="83:98" x14ac:dyDescent="0.25">
      <c r="CE60" s="9"/>
      <c r="CF60" s="9"/>
      <c r="CG60" s="9"/>
      <c r="CH60" s="9"/>
      <c r="CI60" s="9"/>
      <c r="CJ60" s="9"/>
      <c r="CK60" s="9"/>
      <c r="CL60" s="9"/>
      <c r="CM60" s="9"/>
      <c r="CN60" s="9"/>
      <c r="CO60" s="9"/>
      <c r="CP60" s="9"/>
      <c r="CQ60" s="9"/>
      <c r="CR60" s="9"/>
      <c r="CS60" s="9"/>
      <c r="CT60" s="9"/>
    </row>
    <row r="61" spans="83:98" x14ac:dyDescent="0.25">
      <c r="CE61" s="9"/>
      <c r="CF61" s="9"/>
      <c r="CG61" s="9"/>
      <c r="CH61" s="9"/>
      <c r="CI61" s="9"/>
      <c r="CJ61" s="9"/>
      <c r="CK61" s="9"/>
      <c r="CL61" s="9"/>
      <c r="CM61" s="9"/>
      <c r="CN61" s="9"/>
      <c r="CO61" s="9"/>
      <c r="CP61" s="9"/>
      <c r="CQ61" s="9"/>
      <c r="CR61" s="9"/>
      <c r="CS61" s="9"/>
      <c r="CT61" s="9"/>
    </row>
    <row r="62" spans="83:98" x14ac:dyDescent="0.25">
      <c r="CE62" s="9"/>
      <c r="CF62" s="9"/>
      <c r="CG62" s="9"/>
      <c r="CH62" s="9"/>
      <c r="CI62" s="9"/>
      <c r="CJ62" s="9"/>
      <c r="CK62" s="9"/>
      <c r="CL62" s="9"/>
      <c r="CM62" s="9"/>
      <c r="CN62" s="9"/>
      <c r="CO62" s="9"/>
      <c r="CP62" s="9"/>
      <c r="CQ62" s="9"/>
      <c r="CR62" s="9"/>
      <c r="CS62" s="9"/>
      <c r="CT62" s="9"/>
    </row>
    <row r="63" spans="83:98" x14ac:dyDescent="0.25">
      <c r="CE63" s="9"/>
      <c r="CF63" s="9"/>
      <c r="CG63" s="9"/>
      <c r="CH63" s="9"/>
      <c r="CI63" s="9"/>
      <c r="CJ63" s="9"/>
      <c r="CK63" s="9"/>
      <c r="CL63" s="9"/>
      <c r="CM63" s="9"/>
      <c r="CN63" s="9"/>
      <c r="CO63" s="9"/>
      <c r="CP63" s="9"/>
      <c r="CQ63" s="9"/>
      <c r="CR63" s="9"/>
      <c r="CS63" s="9"/>
      <c r="CT63" s="9"/>
    </row>
    <row r="64" spans="83:98" x14ac:dyDescent="0.25">
      <c r="CE64" s="9"/>
      <c r="CF64" s="9"/>
      <c r="CG64" s="9"/>
      <c r="CH64" s="9"/>
      <c r="CI64" s="9"/>
      <c r="CJ64" s="9"/>
      <c r="CK64" s="9"/>
      <c r="CL64" s="9"/>
      <c r="CM64" s="9"/>
      <c r="CN64" s="9"/>
      <c r="CO64" s="9"/>
      <c r="CP64" s="9"/>
      <c r="CQ64" s="9"/>
      <c r="CR64" s="9"/>
      <c r="CS64" s="9"/>
      <c r="CT64" s="9"/>
    </row>
    <row r="65" spans="83:98" x14ac:dyDescent="0.25">
      <c r="CE65" s="9"/>
      <c r="CF65" s="9"/>
      <c r="CG65" s="9"/>
      <c r="CH65" s="9"/>
      <c r="CI65" s="9"/>
      <c r="CJ65" s="9"/>
      <c r="CK65" s="9"/>
      <c r="CL65" s="9"/>
      <c r="CM65" s="9"/>
      <c r="CN65" s="9"/>
      <c r="CO65" s="9"/>
      <c r="CP65" s="9"/>
      <c r="CQ65" s="9"/>
      <c r="CR65" s="9"/>
      <c r="CS65" s="9"/>
      <c r="CT65" s="9"/>
    </row>
    <row r="66" spans="83:98" x14ac:dyDescent="0.25">
      <c r="CE66" s="9"/>
      <c r="CF66" s="9"/>
      <c r="CG66" s="9"/>
      <c r="CH66" s="9"/>
      <c r="CI66" s="9"/>
      <c r="CJ66" s="9"/>
      <c r="CK66" s="9"/>
      <c r="CL66" s="9"/>
      <c r="CM66" s="9"/>
      <c r="CN66" s="9"/>
      <c r="CO66" s="9"/>
      <c r="CP66" s="9"/>
      <c r="CQ66" s="9"/>
      <c r="CR66" s="9"/>
      <c r="CS66" s="9"/>
      <c r="CT66" s="9"/>
    </row>
  </sheetData>
  <mergeCells count="1">
    <mergeCell ref="A33:R34"/>
  </mergeCells>
  <hyperlinks>
    <hyperlink ref="A35" location="'Read Me'!A1" display="Return to Read Me" xr:uid="{729F3AB2-EFE6-4FBD-966D-16ADD05AA6A1}"/>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5E317-8B57-4BBD-8C7D-835926BD0534}">
  <sheetPr codeName="Sheet46"/>
  <dimension ref="A1:Z34"/>
  <sheetViews>
    <sheetView zoomScale="70" zoomScaleNormal="70" workbookViewId="0">
      <selection activeCell="A34" sqref="A34"/>
    </sheetView>
  </sheetViews>
  <sheetFormatPr defaultRowHeight="18" x14ac:dyDescent="0.25"/>
  <cols>
    <col min="1" max="20" width="9.140625" style="1"/>
    <col min="21" max="21" width="14.85546875" style="1" bestFit="1" customWidth="1"/>
    <col min="22" max="16384" width="9.140625" style="1"/>
  </cols>
  <sheetData>
    <row r="1" spans="1:26" ht="26.25" x14ac:dyDescent="0.4">
      <c r="A1" s="2" t="s">
        <v>403</v>
      </c>
    </row>
    <row r="2" spans="1:26" x14ac:dyDescent="0.25">
      <c r="U2" s="1" t="s">
        <v>309</v>
      </c>
      <c r="V2" s="1" t="s">
        <v>12</v>
      </c>
      <c r="W2" s="1" t="s">
        <v>13</v>
      </c>
      <c r="X2" s="1" t="s">
        <v>310</v>
      </c>
      <c r="Y2" s="1" t="s">
        <v>311</v>
      </c>
      <c r="Z2" s="1" t="s">
        <v>312</v>
      </c>
    </row>
    <row r="3" spans="1:26" x14ac:dyDescent="0.25">
      <c r="U3" s="1" t="s">
        <v>313</v>
      </c>
      <c r="V3" s="1">
        <f>(125/374)*100</f>
        <v>33.422459893048128</v>
      </c>
      <c r="W3" s="1">
        <f>(84/374)*100</f>
        <v>22.459893048128343</v>
      </c>
      <c r="X3" s="1">
        <f>(89/374)*100</f>
        <v>23.796791443850267</v>
      </c>
      <c r="Y3" s="1">
        <f>(44/374)*100</f>
        <v>11.76470588235294</v>
      </c>
      <c r="Z3" s="1">
        <f>(32/374)*100</f>
        <v>8.5561497326203195</v>
      </c>
    </row>
    <row r="4" spans="1:26" x14ac:dyDescent="0.25">
      <c r="U4" s="1" t="s">
        <v>314</v>
      </c>
      <c r="V4" s="1">
        <f>(44/297)*100</f>
        <v>14.814814814814813</v>
      </c>
      <c r="W4" s="1">
        <f>(78/297)*100</f>
        <v>26.262626262626267</v>
      </c>
      <c r="X4" s="1">
        <f>(70/297)*100</f>
        <v>23.569023569023571</v>
      </c>
      <c r="Y4" s="1">
        <f>(58/297)*100</f>
        <v>19.528619528619529</v>
      </c>
      <c r="Z4" s="1">
        <f>(47/297)*100</f>
        <v>15.824915824915825</v>
      </c>
    </row>
    <row r="5" spans="1:26" x14ac:dyDescent="0.25">
      <c r="U5" s="1" t="s">
        <v>315</v>
      </c>
      <c r="V5" s="1">
        <f>(84/756)*100</f>
        <v>11.111111111111111</v>
      </c>
      <c r="W5" s="1">
        <f>(134/756)*100</f>
        <v>17.724867724867725</v>
      </c>
      <c r="X5" s="1">
        <f>(228/756)*100</f>
        <v>30.158730158730158</v>
      </c>
      <c r="Y5" s="1">
        <f>(163/756)*100</f>
        <v>21.56084656084656</v>
      </c>
      <c r="Z5" s="1">
        <f>(147/756)*100</f>
        <v>19.444444444444446</v>
      </c>
    </row>
    <row r="6" spans="1:26" x14ac:dyDescent="0.25">
      <c r="U6" s="1" t="s">
        <v>316</v>
      </c>
      <c r="V6" s="1">
        <f>(8/270)*100</f>
        <v>2.9629629629629632</v>
      </c>
      <c r="W6" s="1">
        <f>(87/270)*100</f>
        <v>32.222222222222221</v>
      </c>
      <c r="X6" s="1">
        <f>(119/270)*100</f>
        <v>44.074074074074076</v>
      </c>
      <c r="Y6" s="1">
        <f>(37/270)*100</f>
        <v>13.703703703703704</v>
      </c>
      <c r="Z6" s="1">
        <f>(19/270)*100</f>
        <v>7.0370370370370372</v>
      </c>
    </row>
    <row r="7" spans="1:26" x14ac:dyDescent="0.25">
      <c r="U7" s="1" t="s">
        <v>279</v>
      </c>
      <c r="V7" s="1">
        <f>(16/214)*100</f>
        <v>7.4766355140186906</v>
      </c>
      <c r="W7" s="1">
        <f>(79/214)*100</f>
        <v>36.915887850467286</v>
      </c>
      <c r="X7" s="1">
        <f>(80/214)*100</f>
        <v>37.383177570093459</v>
      </c>
      <c r="Y7" s="1">
        <f>(24/214)*100</f>
        <v>11.214953271028037</v>
      </c>
      <c r="Z7" s="1">
        <f>(15/214)*100</f>
        <v>7.009345794392523</v>
      </c>
    </row>
    <row r="32" spans="1:1" x14ac:dyDescent="0.25">
      <c r="A32" s="1" t="s">
        <v>324</v>
      </c>
    </row>
    <row r="33" spans="1:1" x14ac:dyDescent="0.25">
      <c r="A33" s="1" t="s">
        <v>356</v>
      </c>
    </row>
    <row r="34" spans="1:1" x14ac:dyDescent="0.25">
      <c r="A34" s="27" t="s">
        <v>359</v>
      </c>
    </row>
  </sheetData>
  <hyperlinks>
    <hyperlink ref="A34" location="'Read Me'!A1" display="Return to Read Me" xr:uid="{80649682-7A6B-4FA6-AEA1-22AA91180416}"/>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B9A0A-EECE-4EEF-97F3-2C70706E92AE}">
  <sheetPr codeName="Sheet48"/>
  <dimension ref="A1:BA120"/>
  <sheetViews>
    <sheetView zoomScale="70" zoomScaleNormal="70" workbookViewId="0">
      <selection activeCell="A38" sqref="A38"/>
    </sheetView>
  </sheetViews>
  <sheetFormatPr defaultRowHeight="18" x14ac:dyDescent="0.25"/>
  <cols>
    <col min="1" max="16384" width="9.140625" style="1"/>
  </cols>
  <sheetData>
    <row r="1" spans="1:34" ht="26.25" x14ac:dyDescent="0.4">
      <c r="A1" s="2" t="s">
        <v>404</v>
      </c>
      <c r="AB1" s="9"/>
      <c r="AC1" s="9"/>
      <c r="AD1" s="9"/>
      <c r="AE1" s="9"/>
      <c r="AF1" s="9"/>
      <c r="AG1" s="9"/>
      <c r="AH1" s="9"/>
    </row>
    <row r="2" spans="1:34" x14ac:dyDescent="0.25">
      <c r="W2" s="1" t="s">
        <v>317</v>
      </c>
      <c r="X2" s="1" t="s">
        <v>318</v>
      </c>
    </row>
    <row r="3" spans="1:34" x14ac:dyDescent="0.25">
      <c r="U3" s="1">
        <v>1900</v>
      </c>
      <c r="V3" s="1">
        <v>1900</v>
      </c>
      <c r="W3" s="1">
        <v>2.8024494999999998</v>
      </c>
    </row>
    <row r="4" spans="1:34" x14ac:dyDescent="0.25">
      <c r="U4" s="1">
        <v>1901</v>
      </c>
      <c r="W4" s="1">
        <v>1.1670598999999999</v>
      </c>
      <c r="X4" s="1">
        <v>3.0186978999999998</v>
      </c>
    </row>
    <row r="5" spans="1:34" x14ac:dyDescent="0.25">
      <c r="U5" s="1">
        <v>1902</v>
      </c>
      <c r="W5" s="1">
        <v>0.24164479999999999</v>
      </c>
      <c r="X5" s="1">
        <v>3.4624994999999998</v>
      </c>
    </row>
    <row r="6" spans="1:34" x14ac:dyDescent="0.25">
      <c r="U6" s="1">
        <v>1903</v>
      </c>
      <c r="W6" s="1">
        <v>1.5925404999999999</v>
      </c>
      <c r="X6" s="1">
        <v>3.2157491999999999</v>
      </c>
    </row>
    <row r="7" spans="1:34" x14ac:dyDescent="0.25">
      <c r="U7" s="1">
        <v>1904</v>
      </c>
      <c r="W7" s="1">
        <v>0</v>
      </c>
      <c r="X7" s="1">
        <v>3.2407708</v>
      </c>
      <c r="Y7" s="1">
        <v>20</v>
      </c>
      <c r="Z7" s="1">
        <v>-20</v>
      </c>
    </row>
    <row r="8" spans="1:34" x14ac:dyDescent="0.25">
      <c r="U8" s="1">
        <v>1905</v>
      </c>
      <c r="W8" s="1">
        <v>2.9354505</v>
      </c>
      <c r="X8" s="1">
        <v>3.5392760000000001</v>
      </c>
      <c r="Y8" s="1">
        <v>20</v>
      </c>
      <c r="Z8" s="1">
        <v>-20</v>
      </c>
    </row>
    <row r="9" spans="1:34" x14ac:dyDescent="0.25">
      <c r="U9" s="1">
        <v>1906</v>
      </c>
      <c r="W9" s="1">
        <v>1.615402</v>
      </c>
      <c r="X9" s="1">
        <v>2.6066935999999998</v>
      </c>
      <c r="Y9" s="1">
        <v>20</v>
      </c>
      <c r="Z9" s="1">
        <v>-20</v>
      </c>
    </row>
    <row r="10" spans="1:34" x14ac:dyDescent="0.25">
      <c r="U10" s="1">
        <v>1907</v>
      </c>
      <c r="W10" s="1">
        <v>4.3716745000000001</v>
      </c>
      <c r="X10" s="1">
        <v>3.6022970000000001</v>
      </c>
      <c r="Y10" s="1">
        <v>20</v>
      </c>
      <c r="Z10" s="1">
        <v>-20</v>
      </c>
    </row>
    <row r="11" spans="1:34" x14ac:dyDescent="0.25">
      <c r="U11" s="1">
        <v>1908</v>
      </c>
      <c r="W11" s="1">
        <v>1.115038</v>
      </c>
      <c r="X11" s="1">
        <v>3.4688526</v>
      </c>
    </row>
    <row r="12" spans="1:34" x14ac:dyDescent="0.25">
      <c r="U12" s="1">
        <v>1909</v>
      </c>
      <c r="W12" s="1">
        <v>0.37674904999999997</v>
      </c>
      <c r="X12" s="1">
        <v>4.3413294000000002</v>
      </c>
    </row>
    <row r="13" spans="1:34" x14ac:dyDescent="0.25">
      <c r="U13" s="1">
        <v>1910</v>
      </c>
      <c r="V13" s="1">
        <v>1910</v>
      </c>
      <c r="W13" s="1">
        <v>1.0563640000000001</v>
      </c>
      <c r="X13" s="1">
        <v>4.4228148000000003</v>
      </c>
    </row>
    <row r="14" spans="1:34" x14ac:dyDescent="0.25">
      <c r="U14" s="1">
        <v>1911</v>
      </c>
      <c r="W14" s="1">
        <v>2.7898955000000001</v>
      </c>
      <c r="X14" s="1">
        <v>3.6479415999999998</v>
      </c>
    </row>
    <row r="15" spans="1:34" x14ac:dyDescent="0.25">
      <c r="U15" s="1">
        <v>1912</v>
      </c>
      <c r="W15" s="1">
        <v>2.8318089999999998</v>
      </c>
      <c r="X15" s="1">
        <v>4.1854985999999998</v>
      </c>
    </row>
    <row r="16" spans="1:34" x14ac:dyDescent="0.25">
      <c r="U16" s="1">
        <v>1913</v>
      </c>
      <c r="W16" s="1">
        <v>0.35020085000000001</v>
      </c>
      <c r="X16" s="1">
        <v>3.5835124</v>
      </c>
    </row>
    <row r="17" spans="1:26" x14ac:dyDescent="0.25">
      <c r="U17" s="1">
        <v>1914</v>
      </c>
      <c r="W17" s="1">
        <v>1.1146933999999999</v>
      </c>
      <c r="X17" s="1">
        <v>3.7284633</v>
      </c>
      <c r="Y17" s="1">
        <v>20</v>
      </c>
      <c r="Z17" s="1">
        <v>-20</v>
      </c>
    </row>
    <row r="18" spans="1:26" x14ac:dyDescent="0.25">
      <c r="U18" s="1">
        <v>1915</v>
      </c>
      <c r="W18" s="1">
        <v>7.0284709999999997</v>
      </c>
      <c r="X18" s="1">
        <v>5.9922756000000001</v>
      </c>
      <c r="Y18" s="1">
        <v>20</v>
      </c>
      <c r="Z18" s="1">
        <v>-20</v>
      </c>
    </row>
    <row r="19" spans="1:26" x14ac:dyDescent="0.25">
      <c r="U19" s="1">
        <v>1916</v>
      </c>
      <c r="W19" s="1">
        <v>11.039025000000001</v>
      </c>
      <c r="X19" s="1">
        <v>6.7367736999999996</v>
      </c>
      <c r="Y19" s="1">
        <v>20</v>
      </c>
      <c r="Z19" s="1">
        <v>-20</v>
      </c>
    </row>
    <row r="20" spans="1:26" x14ac:dyDescent="0.25">
      <c r="U20" s="1">
        <v>1917</v>
      </c>
      <c r="W20" s="1">
        <v>14.55325</v>
      </c>
      <c r="X20" s="1">
        <v>8.5764501000000006</v>
      </c>
      <c r="Y20" s="1">
        <v>20</v>
      </c>
      <c r="Z20" s="1">
        <v>-20</v>
      </c>
    </row>
    <row r="21" spans="1:26" x14ac:dyDescent="0.25">
      <c r="U21" s="1">
        <v>1918</v>
      </c>
      <c r="W21" s="1">
        <v>18.268225000000001</v>
      </c>
      <c r="X21" s="1">
        <v>9.8475797000000007</v>
      </c>
      <c r="Y21" s="1">
        <v>20</v>
      </c>
      <c r="Z21" s="1">
        <v>-20</v>
      </c>
    </row>
    <row r="22" spans="1:26" x14ac:dyDescent="0.25">
      <c r="U22" s="1">
        <v>1919</v>
      </c>
      <c r="W22" s="1">
        <v>11.377155</v>
      </c>
      <c r="X22" s="1">
        <v>8.9125958000000001</v>
      </c>
    </row>
    <row r="23" spans="1:26" x14ac:dyDescent="0.25">
      <c r="U23" s="1">
        <v>1920</v>
      </c>
      <c r="V23" s="1">
        <v>1920</v>
      </c>
      <c r="W23" s="1">
        <v>16.795005</v>
      </c>
      <c r="X23" s="1">
        <v>9.7244775000000008</v>
      </c>
    </row>
    <row r="24" spans="1:26" x14ac:dyDescent="0.25">
      <c r="U24" s="1">
        <v>1921</v>
      </c>
      <c r="W24" s="1">
        <v>-10.768845000000001</v>
      </c>
      <c r="X24" s="1">
        <v>14.832324</v>
      </c>
      <c r="Y24" s="1">
        <v>20</v>
      </c>
      <c r="Z24" s="1">
        <v>-20</v>
      </c>
    </row>
    <row r="25" spans="1:26" x14ac:dyDescent="0.25">
      <c r="U25" s="1">
        <v>1922</v>
      </c>
      <c r="W25" s="1">
        <v>-6.9200299999999997</v>
      </c>
      <c r="X25" s="1">
        <v>15.871081</v>
      </c>
      <c r="Y25" s="1">
        <v>20</v>
      </c>
      <c r="Z25" s="1">
        <v>-20</v>
      </c>
    </row>
    <row r="26" spans="1:26" x14ac:dyDescent="0.25">
      <c r="U26" s="1">
        <v>1923</v>
      </c>
      <c r="W26" s="1">
        <v>2.9178834999999999</v>
      </c>
      <c r="X26" s="1">
        <v>14.741031</v>
      </c>
    </row>
    <row r="27" spans="1:26" x14ac:dyDescent="0.25">
      <c r="U27" s="1">
        <v>1924</v>
      </c>
      <c r="W27" s="1">
        <v>3.0383434999999999</v>
      </c>
      <c r="X27" s="1">
        <v>12.992488</v>
      </c>
    </row>
    <row r="28" spans="1:26" x14ac:dyDescent="0.25">
      <c r="U28" s="1">
        <v>1925</v>
      </c>
      <c r="W28" s="1">
        <v>0.87330744999999999</v>
      </c>
      <c r="X28" s="1">
        <v>12.905535</v>
      </c>
    </row>
    <row r="29" spans="1:26" x14ac:dyDescent="0.25">
      <c r="U29" s="1">
        <v>1926</v>
      </c>
      <c r="W29" s="1">
        <v>-0.83267455000000001</v>
      </c>
      <c r="X29" s="1">
        <v>7.5656356000000002</v>
      </c>
    </row>
    <row r="30" spans="1:26" x14ac:dyDescent="0.25">
      <c r="U30" s="1">
        <v>1927</v>
      </c>
      <c r="W30" s="1">
        <v>-2.1329094999999998</v>
      </c>
      <c r="X30" s="1">
        <v>6.4065018</v>
      </c>
    </row>
    <row r="31" spans="1:26" x14ac:dyDescent="0.25">
      <c r="U31" s="1">
        <v>1928</v>
      </c>
      <c r="W31" s="1">
        <v>7.2175550000000005E-2</v>
      </c>
      <c r="X31" s="1">
        <v>4.9000946000000001</v>
      </c>
    </row>
    <row r="32" spans="1:26" x14ac:dyDescent="0.25">
      <c r="A32" s="1" t="s">
        <v>324</v>
      </c>
      <c r="U32" s="1">
        <v>1929</v>
      </c>
      <c r="W32" s="1">
        <v>0.21901024999999999</v>
      </c>
      <c r="X32" s="1">
        <v>3.9680526</v>
      </c>
      <c r="Y32" s="1">
        <v>20</v>
      </c>
      <c r="Z32" s="1">
        <v>-20</v>
      </c>
    </row>
    <row r="33" spans="1:53" ht="18" customHeight="1" x14ac:dyDescent="0.25">
      <c r="A33" s="31" t="s">
        <v>409</v>
      </c>
      <c r="B33" s="31"/>
      <c r="C33" s="31"/>
      <c r="D33" s="31"/>
      <c r="E33" s="31"/>
      <c r="F33" s="31"/>
      <c r="G33" s="31"/>
      <c r="H33" s="31"/>
      <c r="I33" s="31"/>
      <c r="J33" s="31"/>
      <c r="K33" s="31"/>
      <c r="L33" s="31"/>
      <c r="M33" s="31"/>
      <c r="N33" s="31"/>
      <c r="O33" s="31"/>
      <c r="P33" s="31"/>
      <c r="Q33" s="31"/>
      <c r="R33" s="31"/>
      <c r="U33" s="1">
        <v>1930</v>
      </c>
      <c r="V33" s="1">
        <v>1930</v>
      </c>
      <c r="W33" s="1">
        <v>-3.6925254999999999</v>
      </c>
      <c r="X33" s="1">
        <v>4.2257463</v>
      </c>
      <c r="Y33" s="1">
        <v>20</v>
      </c>
      <c r="Z33" s="1">
        <v>-20</v>
      </c>
    </row>
    <row r="34" spans="1:53" x14ac:dyDescent="0.25">
      <c r="A34" s="31"/>
      <c r="B34" s="31"/>
      <c r="C34" s="31"/>
      <c r="D34" s="31"/>
      <c r="E34" s="31"/>
      <c r="F34" s="31"/>
      <c r="G34" s="31"/>
      <c r="H34" s="31"/>
      <c r="I34" s="31"/>
      <c r="J34" s="31"/>
      <c r="K34" s="31"/>
      <c r="L34" s="31"/>
      <c r="M34" s="31"/>
      <c r="N34" s="31"/>
      <c r="O34" s="31"/>
      <c r="P34" s="31"/>
      <c r="Q34" s="31"/>
      <c r="R34" s="31"/>
      <c r="U34" s="1">
        <v>1931</v>
      </c>
      <c r="W34" s="1">
        <v>-6.7483135000000001</v>
      </c>
      <c r="X34" s="1">
        <v>4.7146762000000004</v>
      </c>
      <c r="Y34" s="1">
        <v>20</v>
      </c>
      <c r="Z34" s="1">
        <v>-20</v>
      </c>
    </row>
    <row r="35" spans="1:53" x14ac:dyDescent="0.25">
      <c r="A35" s="31"/>
      <c r="B35" s="31"/>
      <c r="C35" s="31"/>
      <c r="D35" s="31"/>
      <c r="E35" s="31"/>
      <c r="F35" s="31"/>
      <c r="G35" s="31"/>
      <c r="H35" s="31"/>
      <c r="I35" s="31"/>
      <c r="J35" s="31"/>
      <c r="K35" s="31"/>
      <c r="L35" s="31"/>
      <c r="M35" s="31"/>
      <c r="N35" s="31"/>
      <c r="O35" s="31"/>
      <c r="P35" s="31"/>
      <c r="Q35" s="31"/>
      <c r="R35" s="31"/>
      <c r="U35" s="1">
        <v>1932</v>
      </c>
      <c r="W35" s="1">
        <v>-4.2623474999999997</v>
      </c>
      <c r="X35" s="1">
        <v>5.0240504000000001</v>
      </c>
      <c r="Y35" s="1">
        <v>20</v>
      </c>
      <c r="Z35" s="1">
        <v>-20</v>
      </c>
    </row>
    <row r="36" spans="1:53" x14ac:dyDescent="0.25">
      <c r="A36" s="31"/>
      <c r="B36" s="31"/>
      <c r="C36" s="31"/>
      <c r="D36" s="31"/>
      <c r="E36" s="31"/>
      <c r="F36" s="31"/>
      <c r="G36" s="31"/>
      <c r="H36" s="31"/>
      <c r="I36" s="31"/>
      <c r="J36" s="31"/>
      <c r="K36" s="31"/>
      <c r="L36" s="31"/>
      <c r="M36" s="31"/>
      <c r="N36" s="31"/>
      <c r="O36" s="31"/>
      <c r="P36" s="31"/>
      <c r="Q36" s="31"/>
      <c r="R36" s="31"/>
      <c r="U36" s="1">
        <v>1933</v>
      </c>
      <c r="W36" s="1">
        <v>-0.88431389999999999</v>
      </c>
      <c r="X36" s="1">
        <v>4.8069810999999998</v>
      </c>
      <c r="Y36" s="1">
        <v>20</v>
      </c>
      <c r="Z36" s="1">
        <v>-20</v>
      </c>
    </row>
    <row r="37" spans="1:53" x14ac:dyDescent="0.25">
      <c r="A37" s="31"/>
      <c r="B37" s="31"/>
      <c r="C37" s="31"/>
      <c r="D37" s="31"/>
      <c r="E37" s="31"/>
      <c r="F37" s="31"/>
      <c r="G37" s="31"/>
      <c r="H37" s="31"/>
      <c r="I37" s="31"/>
      <c r="J37" s="31"/>
      <c r="K37" s="31"/>
      <c r="L37" s="31"/>
      <c r="M37" s="31"/>
      <c r="N37" s="31"/>
      <c r="O37" s="31"/>
      <c r="P37" s="31"/>
      <c r="Q37" s="31"/>
      <c r="R37" s="31"/>
      <c r="U37" s="1">
        <v>1934</v>
      </c>
      <c r="W37" s="1">
        <v>1.3060925000000001</v>
      </c>
      <c r="X37" s="1">
        <v>5.0802914000000001</v>
      </c>
    </row>
    <row r="38" spans="1:53" x14ac:dyDescent="0.25">
      <c r="A38" s="27" t="s">
        <v>359</v>
      </c>
      <c r="U38" s="1">
        <v>1935</v>
      </c>
      <c r="W38" s="1">
        <v>1.9493644999999999</v>
      </c>
      <c r="X38" s="1">
        <v>5.3214886000000003</v>
      </c>
      <c r="BA38" s="25"/>
    </row>
    <row r="39" spans="1:53" x14ac:dyDescent="0.25">
      <c r="U39" s="1">
        <v>1936</v>
      </c>
      <c r="W39" s="1">
        <v>1.5841475</v>
      </c>
      <c r="X39" s="1">
        <v>5.3295215000000002</v>
      </c>
      <c r="BA39" s="25"/>
    </row>
    <row r="40" spans="1:53" x14ac:dyDescent="0.25">
      <c r="U40" s="1">
        <v>1937</v>
      </c>
      <c r="W40" s="1">
        <v>4.5331950000000001</v>
      </c>
      <c r="X40" s="1">
        <v>4.5162680999999996</v>
      </c>
      <c r="BA40" s="25"/>
    </row>
    <row r="41" spans="1:53" x14ac:dyDescent="0.25">
      <c r="U41" s="1">
        <v>1938</v>
      </c>
      <c r="W41" s="1">
        <v>0.6902935</v>
      </c>
      <c r="X41" s="1">
        <v>3.5659491000000001</v>
      </c>
      <c r="BA41" s="25"/>
    </row>
    <row r="42" spans="1:53" x14ac:dyDescent="0.25">
      <c r="U42" s="1">
        <v>1939</v>
      </c>
      <c r="W42" s="1">
        <v>3.9749064999999999</v>
      </c>
      <c r="X42" s="1">
        <v>3.5392541999999998</v>
      </c>
      <c r="BA42" s="25"/>
    </row>
    <row r="43" spans="1:53" x14ac:dyDescent="0.25">
      <c r="U43" s="1">
        <v>1940</v>
      </c>
      <c r="V43" s="1">
        <v>1940</v>
      </c>
      <c r="W43" s="1">
        <v>10.833690000000001</v>
      </c>
      <c r="X43" s="1">
        <v>5.2059905999999998</v>
      </c>
      <c r="BA43" s="25"/>
    </row>
    <row r="44" spans="1:53" x14ac:dyDescent="0.25">
      <c r="U44" s="1">
        <v>1941</v>
      </c>
      <c r="W44" s="1">
        <v>8.7985354999999998</v>
      </c>
      <c r="X44" s="1">
        <v>5.7579368999999998</v>
      </c>
      <c r="BA44" s="25"/>
    </row>
    <row r="45" spans="1:53" x14ac:dyDescent="0.25">
      <c r="U45" s="1">
        <v>1942</v>
      </c>
      <c r="W45" s="1">
        <v>8.5507004999999996</v>
      </c>
      <c r="X45" s="1">
        <v>6.0396238999999996</v>
      </c>
      <c r="BA45" s="25"/>
    </row>
    <row r="46" spans="1:53" x14ac:dyDescent="0.25">
      <c r="U46" s="1">
        <v>1943</v>
      </c>
      <c r="W46" s="1">
        <v>4.2602824999999998</v>
      </c>
      <c r="X46" s="1">
        <v>6.2781804000000001</v>
      </c>
    </row>
    <row r="47" spans="1:53" x14ac:dyDescent="0.25">
      <c r="U47" s="1">
        <v>1944</v>
      </c>
      <c r="W47" s="1">
        <v>4.0326839999999997</v>
      </c>
      <c r="X47" s="1">
        <v>5.9385547000000001</v>
      </c>
    </row>
    <row r="48" spans="1:53" x14ac:dyDescent="0.25">
      <c r="U48" s="1">
        <v>1945</v>
      </c>
      <c r="W48" s="1">
        <v>2.6104850000000002</v>
      </c>
      <c r="X48" s="1">
        <v>6.9451542999999996</v>
      </c>
      <c r="Y48" s="1">
        <v>20</v>
      </c>
      <c r="Z48" s="1">
        <v>-20</v>
      </c>
    </row>
    <row r="49" spans="21:26" x14ac:dyDescent="0.25">
      <c r="U49" s="1">
        <v>1946</v>
      </c>
      <c r="W49" s="1">
        <v>9.9449345000000005</v>
      </c>
      <c r="X49" s="1">
        <v>5.8740658000000003</v>
      </c>
      <c r="Y49" s="1">
        <v>20</v>
      </c>
      <c r="Z49" s="1">
        <v>-20</v>
      </c>
    </row>
    <row r="50" spans="21:26" x14ac:dyDescent="0.25">
      <c r="U50" s="1">
        <v>1947</v>
      </c>
      <c r="W50" s="1">
        <v>6.3260899999999998</v>
      </c>
      <c r="X50" s="1">
        <v>5.451003</v>
      </c>
      <c r="Y50" s="1">
        <v>20</v>
      </c>
      <c r="Z50" s="1">
        <v>-20</v>
      </c>
    </row>
    <row r="51" spans="21:26" x14ac:dyDescent="0.25">
      <c r="U51" s="1">
        <v>1948</v>
      </c>
      <c r="W51" s="1">
        <v>5.7863365</v>
      </c>
      <c r="X51" s="1">
        <v>5.9147546999999996</v>
      </c>
      <c r="Y51" s="1">
        <v>20</v>
      </c>
      <c r="Z51" s="1">
        <v>-20</v>
      </c>
    </row>
    <row r="52" spans="21:26" x14ac:dyDescent="0.25">
      <c r="U52" s="1">
        <v>1949</v>
      </c>
      <c r="W52" s="1">
        <v>1.2282715</v>
      </c>
      <c r="X52" s="1">
        <v>6.1537250999999999</v>
      </c>
      <c r="Y52" s="1">
        <v>20</v>
      </c>
      <c r="Z52" s="1">
        <v>-20</v>
      </c>
    </row>
    <row r="53" spans="21:26" x14ac:dyDescent="0.25">
      <c r="U53" s="1">
        <v>1950</v>
      </c>
      <c r="V53" s="1">
        <v>1950</v>
      </c>
      <c r="W53" s="1">
        <v>5.8544824999999996</v>
      </c>
      <c r="X53" s="1">
        <v>5.9773288999999998</v>
      </c>
      <c r="Y53" s="1">
        <v>20</v>
      </c>
      <c r="Z53" s="1">
        <v>-20</v>
      </c>
    </row>
    <row r="54" spans="21:26" x14ac:dyDescent="0.25">
      <c r="U54" s="1">
        <v>1951</v>
      </c>
      <c r="W54" s="1">
        <v>10.527635</v>
      </c>
      <c r="X54" s="1">
        <v>6.3682846</v>
      </c>
    </row>
    <row r="55" spans="21:26" x14ac:dyDescent="0.25">
      <c r="U55" s="1">
        <v>1952</v>
      </c>
      <c r="W55" s="1">
        <v>2.0752440000000001</v>
      </c>
      <c r="X55" s="1">
        <v>6.3445549000000003</v>
      </c>
    </row>
    <row r="56" spans="21:26" x14ac:dyDescent="0.25">
      <c r="U56" s="1">
        <v>1953</v>
      </c>
      <c r="W56" s="1">
        <v>0.45252035000000002</v>
      </c>
      <c r="X56" s="1">
        <v>5.8764137999999999</v>
      </c>
    </row>
    <row r="57" spans="21:26" x14ac:dyDescent="0.25">
      <c r="U57" s="1">
        <v>1954</v>
      </c>
      <c r="W57" s="1">
        <v>2.0374829999999999</v>
      </c>
      <c r="X57" s="1">
        <v>5.4613582000000003</v>
      </c>
    </row>
    <row r="58" spans="21:26" x14ac:dyDescent="0.25">
      <c r="U58" s="1">
        <v>1955</v>
      </c>
      <c r="W58" s="1">
        <v>1.4858754999999999</v>
      </c>
      <c r="X58" s="1">
        <v>5.7725578999999998</v>
      </c>
    </row>
    <row r="59" spans="21:26" x14ac:dyDescent="0.25">
      <c r="U59" s="1">
        <v>1956</v>
      </c>
      <c r="W59" s="1">
        <v>3.3377214999999998</v>
      </c>
      <c r="X59" s="1">
        <v>5.1509857999999999</v>
      </c>
    </row>
    <row r="60" spans="21:26" x14ac:dyDescent="0.25">
      <c r="U60" s="1">
        <v>1957</v>
      </c>
      <c r="W60" s="1">
        <v>3.0993235000000001</v>
      </c>
      <c r="X60" s="1">
        <v>3.2669788999999998</v>
      </c>
    </row>
    <row r="61" spans="21:26" x14ac:dyDescent="0.25">
      <c r="U61" s="1">
        <v>1958</v>
      </c>
      <c r="W61" s="1">
        <v>1.9898659999999999</v>
      </c>
      <c r="X61" s="1">
        <v>3.1946835999999998</v>
      </c>
    </row>
    <row r="62" spans="21:26" x14ac:dyDescent="0.25">
      <c r="U62" s="1">
        <v>1959</v>
      </c>
      <c r="W62" s="1">
        <v>1.6637664999999999</v>
      </c>
      <c r="X62" s="1">
        <v>2.4652772000000001</v>
      </c>
    </row>
    <row r="63" spans="21:26" x14ac:dyDescent="0.25">
      <c r="U63" s="1">
        <v>1960</v>
      </c>
      <c r="V63" s="1">
        <v>1960</v>
      </c>
      <c r="W63" s="1">
        <v>1.5342420000000001</v>
      </c>
      <c r="X63" s="1">
        <v>2.3149156</v>
      </c>
    </row>
    <row r="64" spans="21:26" x14ac:dyDescent="0.25">
      <c r="U64" s="1">
        <v>1961</v>
      </c>
      <c r="W64" s="1">
        <v>2.6575185000000001</v>
      </c>
      <c r="X64" s="1">
        <v>2.1103068</v>
      </c>
    </row>
    <row r="65" spans="21:26" x14ac:dyDescent="0.25">
      <c r="U65" s="1">
        <v>1962</v>
      </c>
      <c r="W65" s="1">
        <v>3.5683565000000002</v>
      </c>
      <c r="X65" s="1">
        <v>2.2648484999999998</v>
      </c>
    </row>
    <row r="66" spans="21:26" x14ac:dyDescent="0.25">
      <c r="U66" s="1">
        <v>1963</v>
      </c>
      <c r="W66" s="1">
        <v>3.6095069999999998</v>
      </c>
      <c r="X66" s="1">
        <v>2.2283526999999999</v>
      </c>
    </row>
    <row r="67" spans="21:26" x14ac:dyDescent="0.25">
      <c r="U67" s="1">
        <v>1964</v>
      </c>
      <c r="W67" s="1">
        <v>4.6920809999999999</v>
      </c>
      <c r="X67" s="1">
        <v>2.2568535000000001</v>
      </c>
    </row>
    <row r="68" spans="21:26" x14ac:dyDescent="0.25">
      <c r="U68" s="1">
        <v>1965</v>
      </c>
      <c r="W68" s="1">
        <v>4.577007</v>
      </c>
      <c r="X68" s="1">
        <v>2.0972675999999999</v>
      </c>
    </row>
    <row r="69" spans="21:26" x14ac:dyDescent="0.25">
      <c r="U69" s="1">
        <v>1966</v>
      </c>
      <c r="W69" s="1">
        <v>4.2636050000000001</v>
      </c>
      <c r="X69" s="1">
        <v>1.9206544999999999</v>
      </c>
    </row>
    <row r="70" spans="21:26" x14ac:dyDescent="0.25">
      <c r="U70" s="1">
        <v>1967</v>
      </c>
      <c r="W70" s="1">
        <v>3.7288385000000002</v>
      </c>
      <c r="X70" s="1">
        <v>1.4753384</v>
      </c>
    </row>
    <row r="71" spans="21:26" x14ac:dyDescent="0.25">
      <c r="U71" s="1">
        <v>1968</v>
      </c>
      <c r="W71" s="1">
        <v>3.1612105000000001</v>
      </c>
      <c r="X71" s="1">
        <v>1.4619249999999999</v>
      </c>
    </row>
    <row r="72" spans="21:26" x14ac:dyDescent="0.25">
      <c r="U72" s="1">
        <v>1969</v>
      </c>
      <c r="W72" s="1">
        <v>3.5285825000000002</v>
      </c>
      <c r="X72" s="1">
        <v>1.4846282</v>
      </c>
    </row>
    <row r="73" spans="21:26" x14ac:dyDescent="0.25">
      <c r="U73" s="1">
        <v>1970</v>
      </c>
      <c r="V73" s="1">
        <v>1970</v>
      </c>
      <c r="W73" s="1">
        <v>5.4846750000000002</v>
      </c>
      <c r="X73" s="1">
        <v>1.5258115000000001</v>
      </c>
      <c r="Y73" s="1">
        <v>20</v>
      </c>
      <c r="Z73" s="1">
        <v>-20</v>
      </c>
    </row>
    <row r="74" spans="21:26" x14ac:dyDescent="0.25">
      <c r="U74" s="1">
        <v>1971</v>
      </c>
      <c r="W74" s="1">
        <v>5.9669400000000001</v>
      </c>
      <c r="X74" s="1">
        <v>1.7182268999999999</v>
      </c>
      <c r="Y74" s="1">
        <v>20</v>
      </c>
      <c r="Z74" s="1">
        <v>-20</v>
      </c>
    </row>
    <row r="75" spans="21:26" x14ac:dyDescent="0.25">
      <c r="U75" s="1">
        <v>1972</v>
      </c>
      <c r="W75" s="1">
        <v>6.41134</v>
      </c>
      <c r="X75" s="1">
        <v>1.926347</v>
      </c>
      <c r="Y75" s="1">
        <v>20</v>
      </c>
      <c r="Z75" s="1">
        <v>-20</v>
      </c>
    </row>
    <row r="76" spans="21:26" x14ac:dyDescent="0.25">
      <c r="U76" s="1">
        <v>1973</v>
      </c>
      <c r="W76" s="1">
        <v>9.2497150000000001</v>
      </c>
      <c r="X76" s="1">
        <v>2.4515577999999998</v>
      </c>
      <c r="Y76" s="1">
        <v>20</v>
      </c>
      <c r="Z76" s="1">
        <v>-20</v>
      </c>
    </row>
    <row r="77" spans="21:26" x14ac:dyDescent="0.25">
      <c r="U77" s="1">
        <v>1974</v>
      </c>
      <c r="W77" s="1">
        <v>14.3797</v>
      </c>
      <c r="X77" s="1">
        <v>3.6107572999999999</v>
      </c>
      <c r="Y77" s="1">
        <v>20</v>
      </c>
      <c r="Z77" s="1">
        <v>-20</v>
      </c>
    </row>
    <row r="78" spans="21:26" x14ac:dyDescent="0.25">
      <c r="U78" s="1">
        <v>1975</v>
      </c>
      <c r="W78" s="1">
        <v>11.6965</v>
      </c>
      <c r="X78" s="1">
        <v>3.8218447000000002</v>
      </c>
      <c r="Y78" s="1">
        <v>20</v>
      </c>
      <c r="Z78" s="1">
        <v>-20</v>
      </c>
    </row>
    <row r="79" spans="21:26" x14ac:dyDescent="0.25">
      <c r="U79" s="1">
        <v>1976</v>
      </c>
      <c r="W79" s="1">
        <v>9.5083850000000005</v>
      </c>
      <c r="X79" s="1">
        <v>3.6652326</v>
      </c>
      <c r="Y79" s="1">
        <v>20</v>
      </c>
      <c r="Z79" s="1">
        <v>-20</v>
      </c>
    </row>
    <row r="80" spans="21:26" x14ac:dyDescent="0.25">
      <c r="U80" s="1">
        <v>1977</v>
      </c>
      <c r="W80" s="1">
        <v>10.518924999999999</v>
      </c>
      <c r="X80" s="1">
        <v>3.5856713999999998</v>
      </c>
      <c r="Y80" s="1">
        <v>20</v>
      </c>
      <c r="Z80" s="1">
        <v>-20</v>
      </c>
    </row>
    <row r="81" spans="21:26" x14ac:dyDescent="0.25">
      <c r="U81" s="1">
        <v>1978</v>
      </c>
      <c r="W81" s="1">
        <v>8.5879899999999996</v>
      </c>
      <c r="X81" s="1">
        <v>3.1589407</v>
      </c>
      <c r="Y81" s="1">
        <v>20</v>
      </c>
      <c r="Z81" s="1">
        <v>-20</v>
      </c>
    </row>
    <row r="82" spans="21:26" x14ac:dyDescent="0.25">
      <c r="U82" s="1">
        <v>1979</v>
      </c>
      <c r="W82" s="1">
        <v>9.7577099999999994</v>
      </c>
      <c r="X82" s="1">
        <v>2.8929640000000001</v>
      </c>
      <c r="Y82" s="1">
        <v>20</v>
      </c>
      <c r="Z82" s="1">
        <v>-20</v>
      </c>
    </row>
    <row r="83" spans="21:26" x14ac:dyDescent="0.25">
      <c r="U83" s="1">
        <v>1980</v>
      </c>
      <c r="V83" s="1">
        <v>1980</v>
      </c>
      <c r="W83" s="1">
        <v>13.52425</v>
      </c>
      <c r="X83" s="1">
        <v>3.0140541000000001</v>
      </c>
    </row>
    <row r="84" spans="21:26" x14ac:dyDescent="0.25">
      <c r="U84" s="1">
        <v>1981</v>
      </c>
      <c r="W84" s="1">
        <v>12.285349999999999</v>
      </c>
      <c r="X84" s="1">
        <v>2.6610680000000002</v>
      </c>
    </row>
    <row r="85" spans="21:26" x14ac:dyDescent="0.25">
      <c r="U85" s="1">
        <v>1982</v>
      </c>
      <c r="W85" s="1">
        <v>10.155799999999999</v>
      </c>
      <c r="X85" s="1">
        <v>2.6653351999999999</v>
      </c>
    </row>
    <row r="86" spans="21:26" x14ac:dyDescent="0.25">
      <c r="U86" s="1">
        <v>1983</v>
      </c>
      <c r="W86" s="1">
        <v>9.1831200000000006</v>
      </c>
      <c r="X86" s="1">
        <v>2.4597661999999998</v>
      </c>
    </row>
    <row r="87" spans="21:26" x14ac:dyDescent="0.25">
      <c r="U87" s="1">
        <v>1984</v>
      </c>
      <c r="W87" s="1">
        <v>7.0106599999999997</v>
      </c>
      <c r="X87" s="1">
        <v>2.6307537999999999</v>
      </c>
    </row>
    <row r="88" spans="21:26" x14ac:dyDescent="0.25">
      <c r="U88" s="1">
        <v>1985</v>
      </c>
      <c r="W88" s="1">
        <v>5.9512450000000001</v>
      </c>
      <c r="X88" s="1">
        <v>3.1380390999999999</v>
      </c>
    </row>
    <row r="89" spans="21:26" x14ac:dyDescent="0.25">
      <c r="U89" s="1">
        <v>1986</v>
      </c>
      <c r="W89" s="1">
        <v>4.2034799999999999</v>
      </c>
      <c r="X89" s="1">
        <v>3.0649791</v>
      </c>
    </row>
    <row r="90" spans="21:26" x14ac:dyDescent="0.25">
      <c r="U90" s="1">
        <v>1987</v>
      </c>
      <c r="W90" s="1">
        <v>4.2935999999999996</v>
      </c>
      <c r="X90" s="1">
        <v>2.6145724000000001</v>
      </c>
    </row>
    <row r="91" spans="21:26" x14ac:dyDescent="0.25">
      <c r="U91" s="1">
        <v>1988</v>
      </c>
      <c r="W91" s="1">
        <v>4.9767200000000003</v>
      </c>
      <c r="X91" s="1">
        <v>2.0970431</v>
      </c>
    </row>
    <row r="92" spans="21:26" x14ac:dyDescent="0.25">
      <c r="U92" s="1">
        <v>1989</v>
      </c>
      <c r="W92" s="1">
        <v>5.097505</v>
      </c>
      <c r="X92" s="1">
        <v>1.9232431999999999</v>
      </c>
    </row>
    <row r="93" spans="21:26" x14ac:dyDescent="0.25">
      <c r="U93" s="1">
        <v>1990</v>
      </c>
      <c r="V93" s="1">
        <v>1990</v>
      </c>
      <c r="W93" s="1">
        <v>6.6071049999999998</v>
      </c>
      <c r="X93" s="1">
        <v>1.6305874</v>
      </c>
    </row>
    <row r="94" spans="21:26" x14ac:dyDescent="0.25">
      <c r="U94" s="1">
        <v>1991</v>
      </c>
      <c r="W94" s="1">
        <v>5.9073599999999997</v>
      </c>
      <c r="X94" s="1">
        <v>1.8401171000000001</v>
      </c>
    </row>
    <row r="95" spans="21:26" x14ac:dyDescent="0.25">
      <c r="U95" s="1">
        <v>1992</v>
      </c>
      <c r="W95" s="1">
        <v>4.1705399999999999</v>
      </c>
      <c r="X95" s="1">
        <v>1.6549288</v>
      </c>
      <c r="Y95" s="1">
        <v>20</v>
      </c>
      <c r="Z95" s="1">
        <v>-20</v>
      </c>
    </row>
    <row r="96" spans="21:26" x14ac:dyDescent="0.25">
      <c r="U96" s="1">
        <v>1993</v>
      </c>
      <c r="W96" s="1">
        <v>4.0501950000000004</v>
      </c>
      <c r="X96" s="1">
        <v>1.685379</v>
      </c>
      <c r="Y96" s="1">
        <v>20</v>
      </c>
      <c r="Z96" s="1">
        <v>-20</v>
      </c>
    </row>
    <row r="97" spans="21:26" x14ac:dyDescent="0.25">
      <c r="U97" s="1">
        <v>1994</v>
      </c>
      <c r="W97" s="1">
        <v>2.7472949999999998</v>
      </c>
      <c r="X97" s="1">
        <v>2.0247264999999999</v>
      </c>
      <c r="Y97" s="1">
        <v>20</v>
      </c>
      <c r="Z97" s="1">
        <v>-20</v>
      </c>
    </row>
    <row r="98" spans="21:26" x14ac:dyDescent="0.25">
      <c r="U98" s="1">
        <v>1995</v>
      </c>
      <c r="W98" s="1">
        <v>2.7027100000000002</v>
      </c>
      <c r="X98" s="1">
        <v>2.0223985</v>
      </c>
      <c r="Y98" s="1">
        <v>20</v>
      </c>
      <c r="Z98" s="1">
        <v>-20</v>
      </c>
    </row>
    <row r="99" spans="21:26" x14ac:dyDescent="0.25">
      <c r="U99" s="1">
        <v>1996</v>
      </c>
      <c r="W99" s="1">
        <v>2.5562100000000001</v>
      </c>
      <c r="X99" s="1">
        <v>1.6693125</v>
      </c>
      <c r="Y99" s="1">
        <v>20</v>
      </c>
      <c r="Z99" s="1">
        <v>-20</v>
      </c>
    </row>
    <row r="100" spans="21:26" x14ac:dyDescent="0.25">
      <c r="U100" s="1">
        <v>1997</v>
      </c>
      <c r="W100" s="1">
        <v>2.1096400000000002</v>
      </c>
      <c r="X100" s="1">
        <v>1.3991442000000001</v>
      </c>
      <c r="Y100" s="1">
        <v>20</v>
      </c>
      <c r="Z100" s="1">
        <v>-20</v>
      </c>
    </row>
    <row r="101" spans="21:26" x14ac:dyDescent="0.25">
      <c r="U101" s="1">
        <v>1998</v>
      </c>
      <c r="W101" s="1">
        <v>1.8433600000000001</v>
      </c>
      <c r="X101" s="1">
        <v>1.2124409</v>
      </c>
      <c r="Y101" s="1">
        <v>20</v>
      </c>
      <c r="Z101" s="1">
        <v>-20</v>
      </c>
    </row>
    <row r="102" spans="21:26" x14ac:dyDescent="0.25">
      <c r="U102" s="1">
        <v>1999</v>
      </c>
      <c r="W102" s="1">
        <v>2.1905299999999999</v>
      </c>
      <c r="X102" s="1">
        <v>0.98603101000000004</v>
      </c>
      <c r="Y102" s="1">
        <v>20</v>
      </c>
      <c r="Z102" s="1">
        <v>-20</v>
      </c>
    </row>
    <row r="103" spans="21:26" x14ac:dyDescent="0.25">
      <c r="U103" s="1">
        <v>2000</v>
      </c>
      <c r="V103" s="1">
        <v>2000</v>
      </c>
      <c r="W103" s="1">
        <v>2.8221099999999999</v>
      </c>
      <c r="X103" s="1">
        <v>0.89327480999999997</v>
      </c>
      <c r="Y103" s="1">
        <v>20</v>
      </c>
      <c r="Z103" s="1">
        <v>-20</v>
      </c>
    </row>
    <row r="104" spans="21:26" x14ac:dyDescent="0.25">
      <c r="U104" s="1">
        <v>2001</v>
      </c>
      <c r="W104" s="1">
        <v>2.8069950000000001</v>
      </c>
      <c r="X104" s="1">
        <v>0.83412931999999995</v>
      </c>
      <c r="Y104" s="1">
        <v>20</v>
      </c>
      <c r="Z104" s="1">
        <v>-20</v>
      </c>
    </row>
    <row r="105" spans="21:26" x14ac:dyDescent="0.25">
      <c r="U105" s="1">
        <v>2002</v>
      </c>
      <c r="W105" s="1">
        <v>2.4436900000000001</v>
      </c>
      <c r="X105" s="1">
        <v>0.84228007000000005</v>
      </c>
    </row>
    <row r="106" spans="21:26" x14ac:dyDescent="0.25">
      <c r="U106" s="1">
        <v>2003</v>
      </c>
      <c r="W106" s="1">
        <v>2.3822800000000002</v>
      </c>
      <c r="X106" s="1">
        <v>0.76715319000000004</v>
      </c>
    </row>
    <row r="107" spans="21:26" x14ac:dyDescent="0.25">
      <c r="U107" s="1">
        <v>2004</v>
      </c>
      <c r="W107" s="1">
        <v>2.0765850000000001</v>
      </c>
      <c r="X107" s="1">
        <v>0.68809819999999999</v>
      </c>
    </row>
    <row r="108" spans="21:26" x14ac:dyDescent="0.25">
      <c r="U108" s="1">
        <v>2005</v>
      </c>
      <c r="W108" s="1">
        <v>2.4867499999999998</v>
      </c>
      <c r="X108" s="1">
        <v>0.64600924999999998</v>
      </c>
    </row>
    <row r="109" spans="21:26" x14ac:dyDescent="0.25">
      <c r="U109" s="1">
        <v>2006</v>
      </c>
      <c r="W109" s="1">
        <v>2.3160750000000001</v>
      </c>
      <c r="X109" s="1">
        <v>0.69883702000000003</v>
      </c>
    </row>
    <row r="110" spans="21:26" x14ac:dyDescent="0.25">
      <c r="U110" s="1">
        <v>2007</v>
      </c>
      <c r="W110" s="1">
        <v>2.2991700000000002</v>
      </c>
      <c r="X110" s="1">
        <v>0.51481423999999998</v>
      </c>
    </row>
    <row r="111" spans="21:26" x14ac:dyDescent="0.25">
      <c r="U111" s="1">
        <v>2008</v>
      </c>
      <c r="W111" s="1">
        <v>3.8026300000000002</v>
      </c>
      <c r="X111" s="1">
        <v>0.7716828</v>
      </c>
      <c r="Y111" s="1">
        <v>20</v>
      </c>
      <c r="Z111" s="1">
        <v>-20</v>
      </c>
    </row>
    <row r="112" spans="21:26" x14ac:dyDescent="0.25">
      <c r="U112" s="1">
        <v>2009</v>
      </c>
      <c r="W112" s="1">
        <v>0.97002449999999996</v>
      </c>
      <c r="X112" s="1">
        <v>0.99461606999999996</v>
      </c>
      <c r="Y112" s="1">
        <v>20</v>
      </c>
      <c r="Z112" s="1">
        <v>-20</v>
      </c>
    </row>
    <row r="113" spans="21:24" x14ac:dyDescent="0.25">
      <c r="U113" s="1">
        <v>2010</v>
      </c>
      <c r="V113" s="1">
        <v>2010</v>
      </c>
      <c r="W113" s="1">
        <v>2.0013749999999999</v>
      </c>
      <c r="X113" s="1">
        <v>0.97491090000000002</v>
      </c>
    </row>
    <row r="114" spans="21:24" x14ac:dyDescent="0.25">
      <c r="U114" s="1">
        <v>2011</v>
      </c>
      <c r="W114" s="1">
        <v>3.2315450000000001</v>
      </c>
      <c r="X114" s="1">
        <v>1.005719</v>
      </c>
    </row>
    <row r="115" spans="21:24" x14ac:dyDescent="0.25">
      <c r="U115" s="1">
        <v>2012</v>
      </c>
      <c r="W115" s="1">
        <v>2.470615</v>
      </c>
      <c r="X115" s="1">
        <v>1.072306</v>
      </c>
    </row>
    <row r="116" spans="21:24" x14ac:dyDescent="0.25">
      <c r="U116" s="1">
        <v>2013</v>
      </c>
      <c r="W116" s="1">
        <v>1.8959349999999999</v>
      </c>
      <c r="X116" s="1">
        <v>1.0616308000000001</v>
      </c>
    </row>
    <row r="117" spans="21:24" x14ac:dyDescent="0.25">
      <c r="U117" s="1">
        <v>2014</v>
      </c>
      <c r="W117" s="1">
        <v>1.7644299999999999</v>
      </c>
      <c r="X117" s="1">
        <v>0.92028827999999996</v>
      </c>
    </row>
    <row r="118" spans="21:24" x14ac:dyDescent="0.25">
      <c r="U118" s="1">
        <v>2015</v>
      </c>
      <c r="W118" s="1">
        <v>0.84304250000000003</v>
      </c>
      <c r="X118" s="1">
        <v>1.0151908000000001</v>
      </c>
    </row>
    <row r="119" spans="21:24" x14ac:dyDescent="0.25">
      <c r="U119" s="1">
        <v>2016</v>
      </c>
      <c r="W119" s="1">
        <v>1.269285</v>
      </c>
      <c r="X119" s="1">
        <v>1.0040963000000001</v>
      </c>
    </row>
    <row r="120" spans="21:24" x14ac:dyDescent="0.25">
      <c r="U120" s="1">
        <v>2017</v>
      </c>
      <c r="V120" s="1">
        <v>2017</v>
      </c>
      <c r="W120" s="1">
        <v>2.018675</v>
      </c>
      <c r="X120" s="1">
        <v>0.95482025999999998</v>
      </c>
    </row>
  </sheetData>
  <mergeCells count="1">
    <mergeCell ref="A33:R37"/>
  </mergeCells>
  <conditionalFormatting sqref="W2:W119 AD1:AF21 AD30:AF30 AD22:AE29">
    <cfRule type="duplicateValues" dxfId="5" priority="2"/>
  </conditionalFormatting>
  <conditionalFormatting sqref="AF22:AF28">
    <cfRule type="duplicateValues" dxfId="4" priority="1"/>
  </conditionalFormatting>
  <hyperlinks>
    <hyperlink ref="A38" location="'Read Me'!A1" display="Return to Read Me" xr:uid="{EC6E1E34-45F7-4443-B392-D1C28586BD9A}"/>
  </hyperlink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6A830-E3F1-4D57-928C-A6D375A0FFCE}">
  <sheetPr codeName="Sheet49"/>
  <dimension ref="A1:AT45"/>
  <sheetViews>
    <sheetView zoomScale="70" zoomScaleNormal="70" workbookViewId="0">
      <selection activeCell="A34" sqref="A34"/>
    </sheetView>
  </sheetViews>
  <sheetFormatPr defaultRowHeight="18" x14ac:dyDescent="0.25"/>
  <cols>
    <col min="1" max="16384" width="9.140625" style="1"/>
  </cols>
  <sheetData>
    <row r="1" spans="1:26" ht="26.25" x14ac:dyDescent="0.4">
      <c r="A1" s="2" t="s">
        <v>405</v>
      </c>
      <c r="U1" s="9"/>
      <c r="V1" s="9"/>
      <c r="W1" s="9"/>
      <c r="X1" s="9"/>
      <c r="Y1" s="9"/>
      <c r="Z1" s="9"/>
    </row>
    <row r="2" spans="1:26" x14ac:dyDescent="0.25">
      <c r="V2" s="1" t="s">
        <v>313</v>
      </c>
      <c r="W2" s="1" t="s">
        <v>315</v>
      </c>
      <c r="X2" s="1" t="s">
        <v>319</v>
      </c>
    </row>
    <row r="3" spans="1:26" x14ac:dyDescent="0.25">
      <c r="U3" s="1" t="s">
        <v>320</v>
      </c>
      <c r="V3" s="1">
        <v>1.6604484357142855</v>
      </c>
      <c r="W3" s="1">
        <v>3.9009029589285702</v>
      </c>
      <c r="X3" s="1">
        <v>1.9368628125</v>
      </c>
    </row>
    <row r="4" spans="1:26" x14ac:dyDescent="0.25">
      <c r="U4" s="1" t="s">
        <v>43</v>
      </c>
      <c r="V4" s="1">
        <v>2.4994047357142852</v>
      </c>
      <c r="W4" s="1">
        <v>2.4994047357142852</v>
      </c>
      <c r="X4" s="1">
        <v>2.4994047357142852</v>
      </c>
    </row>
    <row r="32" spans="1:1" x14ac:dyDescent="0.25">
      <c r="A32" s="1" t="s">
        <v>323</v>
      </c>
    </row>
    <row r="33" spans="1:46" ht="18" customHeight="1" x14ac:dyDescent="0.25">
      <c r="A33" s="26" t="s">
        <v>357</v>
      </c>
      <c r="B33" s="26"/>
      <c r="C33" s="26"/>
      <c r="D33" s="26"/>
      <c r="E33" s="26"/>
      <c r="F33" s="26"/>
      <c r="G33" s="26"/>
      <c r="H33" s="26"/>
      <c r="I33" s="26"/>
      <c r="J33" s="26"/>
      <c r="K33" s="26"/>
      <c r="L33" s="26"/>
      <c r="M33" s="26"/>
      <c r="N33" s="26"/>
      <c r="O33" s="26"/>
      <c r="P33" s="26"/>
      <c r="Q33" s="26"/>
      <c r="R33" s="26"/>
    </row>
    <row r="34" spans="1:46" x14ac:dyDescent="0.25">
      <c r="A34" s="29" t="s">
        <v>359</v>
      </c>
      <c r="B34" s="26"/>
      <c r="C34" s="26"/>
      <c r="D34" s="26"/>
      <c r="E34" s="26"/>
      <c r="F34" s="26"/>
      <c r="G34" s="26"/>
      <c r="H34" s="26"/>
      <c r="I34" s="26"/>
      <c r="J34" s="26"/>
      <c r="K34" s="26"/>
      <c r="L34" s="26"/>
      <c r="M34" s="26"/>
      <c r="N34" s="26"/>
      <c r="O34" s="26"/>
      <c r="P34" s="26"/>
      <c r="Q34" s="26"/>
      <c r="R34" s="26"/>
    </row>
    <row r="38" spans="1:46" x14ac:dyDescent="0.25">
      <c r="AT38" s="25"/>
    </row>
    <row r="39" spans="1:46" x14ac:dyDescent="0.25">
      <c r="AT39" s="25"/>
    </row>
    <row r="40" spans="1:46" x14ac:dyDescent="0.25">
      <c r="AT40" s="25"/>
    </row>
    <row r="41" spans="1:46" x14ac:dyDescent="0.25">
      <c r="AT41" s="25"/>
    </row>
    <row r="42" spans="1:46" x14ac:dyDescent="0.25">
      <c r="AT42" s="25"/>
    </row>
    <row r="43" spans="1:46" x14ac:dyDescent="0.25">
      <c r="AT43" s="25"/>
    </row>
    <row r="44" spans="1:46" x14ac:dyDescent="0.25">
      <c r="AT44" s="25"/>
    </row>
    <row r="45" spans="1:46" x14ac:dyDescent="0.25">
      <c r="AT45" s="25"/>
    </row>
  </sheetData>
  <conditionalFormatting sqref="V2:X2 W6:Y21 Y2:Y5 W30:Y30 W22:X29">
    <cfRule type="duplicateValues" dxfId="3" priority="2"/>
  </conditionalFormatting>
  <conditionalFormatting sqref="Y22:Y28">
    <cfRule type="duplicateValues" dxfId="2" priority="1"/>
  </conditionalFormatting>
  <hyperlinks>
    <hyperlink ref="A34" location="'Read Me'!A1" display="Return to Read Me" xr:uid="{2FEE6443-A39B-4E7D-9A01-610C9BD929A9}"/>
  </hyperlinks>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08EE9-F5F8-471F-BB08-7E9FBD608F4B}">
  <sheetPr codeName="Sheet50"/>
  <dimension ref="A1:AU45"/>
  <sheetViews>
    <sheetView zoomScale="70" zoomScaleNormal="70" workbookViewId="0">
      <selection activeCell="A35" sqref="A35"/>
    </sheetView>
  </sheetViews>
  <sheetFormatPr defaultRowHeight="18" x14ac:dyDescent="0.25"/>
  <cols>
    <col min="1" max="16384" width="9.140625" style="1"/>
  </cols>
  <sheetData>
    <row r="1" spans="1:27" ht="26.25" x14ac:dyDescent="0.4">
      <c r="A1" s="2" t="s">
        <v>410</v>
      </c>
      <c r="V1" s="9"/>
      <c r="W1" s="9"/>
      <c r="X1" s="9"/>
      <c r="Y1" s="9"/>
      <c r="Z1" s="9"/>
      <c r="AA1" s="9"/>
    </row>
    <row r="2" spans="1:27" x14ac:dyDescent="0.25">
      <c r="V2" s="1" t="s">
        <v>313</v>
      </c>
      <c r="W2" s="1" t="s">
        <v>315</v>
      </c>
      <c r="X2" s="1" t="s">
        <v>319</v>
      </c>
    </row>
    <row r="3" spans="1:27" x14ac:dyDescent="0.25">
      <c r="U3" s="1" t="s">
        <v>321</v>
      </c>
      <c r="V3" s="1">
        <v>3.5643025692307693</v>
      </c>
      <c r="W3" s="1">
        <v>3.8933860928571433</v>
      </c>
      <c r="X3" s="1">
        <v>1.0011202925</v>
      </c>
    </row>
    <row r="4" spans="1:27" x14ac:dyDescent="0.25">
      <c r="U4" s="1" t="s">
        <v>43</v>
      </c>
      <c r="V4" s="1">
        <v>2.8196029848626374</v>
      </c>
      <c r="W4" s="1">
        <v>2.8196029848626374</v>
      </c>
      <c r="X4" s="1">
        <v>2.8196029848626374</v>
      </c>
    </row>
    <row r="32" spans="1:1" x14ac:dyDescent="0.25">
      <c r="A32" s="1" t="s">
        <v>324</v>
      </c>
    </row>
    <row r="33" spans="1:47" x14ac:dyDescent="0.25">
      <c r="A33" s="31" t="s">
        <v>358</v>
      </c>
      <c r="B33" s="31"/>
      <c r="C33" s="31"/>
      <c r="D33" s="31"/>
      <c r="E33" s="31"/>
      <c r="F33" s="31"/>
      <c r="G33" s="31"/>
      <c r="H33" s="31"/>
      <c r="I33" s="31"/>
      <c r="J33" s="31"/>
      <c r="K33" s="31"/>
      <c r="L33" s="31"/>
      <c r="M33" s="31"/>
      <c r="N33" s="31"/>
      <c r="O33" s="31"/>
      <c r="P33" s="31"/>
      <c r="Q33" s="31"/>
      <c r="R33" s="31"/>
    </row>
    <row r="34" spans="1:47" x14ac:dyDescent="0.25">
      <c r="A34" s="31"/>
      <c r="B34" s="31"/>
      <c r="C34" s="31"/>
      <c r="D34" s="31"/>
      <c r="E34" s="31"/>
      <c r="F34" s="31"/>
      <c r="G34" s="31"/>
      <c r="H34" s="31"/>
      <c r="I34" s="31"/>
      <c r="J34" s="31"/>
      <c r="K34" s="31"/>
      <c r="L34" s="31"/>
      <c r="M34" s="31"/>
      <c r="N34" s="31"/>
      <c r="O34" s="31"/>
      <c r="P34" s="31"/>
      <c r="Q34" s="31"/>
      <c r="R34" s="31"/>
    </row>
    <row r="35" spans="1:47" x14ac:dyDescent="0.25">
      <c r="A35" s="27" t="s">
        <v>359</v>
      </c>
    </row>
    <row r="38" spans="1:47" x14ac:dyDescent="0.25">
      <c r="AU38" s="25"/>
    </row>
    <row r="39" spans="1:47" x14ac:dyDescent="0.25">
      <c r="AU39" s="25"/>
    </row>
    <row r="40" spans="1:47" x14ac:dyDescent="0.25">
      <c r="AU40" s="25"/>
    </row>
    <row r="41" spans="1:47" x14ac:dyDescent="0.25">
      <c r="AU41" s="25"/>
    </row>
    <row r="42" spans="1:47" x14ac:dyDescent="0.25">
      <c r="AU42" s="25"/>
    </row>
    <row r="43" spans="1:47" x14ac:dyDescent="0.25">
      <c r="AU43" s="25"/>
    </row>
    <row r="44" spans="1:47" x14ac:dyDescent="0.25">
      <c r="AU44" s="25"/>
    </row>
    <row r="45" spans="1:47" x14ac:dyDescent="0.25">
      <c r="AU45" s="25"/>
    </row>
  </sheetData>
  <mergeCells count="1">
    <mergeCell ref="A33:R34"/>
  </mergeCells>
  <conditionalFormatting sqref="X1:Z1 X5:Z21 Y2:Z4 X30:Z30 X22:Y29">
    <cfRule type="duplicateValues" dxfId="1" priority="2"/>
  </conditionalFormatting>
  <conditionalFormatting sqref="Z22:Z28">
    <cfRule type="duplicateValues" dxfId="0" priority="1"/>
  </conditionalFormatting>
  <hyperlinks>
    <hyperlink ref="A35" location="'Read Me'!A1" display="Return to Read Me" xr:uid="{91E89CA1-CC8F-41B3-A489-4F18EE962451}"/>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03BC8-8B78-4409-AB20-5AB0F6DC42A3}">
  <sheetPr codeName="Sheet4"/>
  <dimension ref="A1:Y35"/>
  <sheetViews>
    <sheetView zoomScale="70" zoomScaleNormal="70" workbookViewId="0">
      <selection activeCell="A35" sqref="A35"/>
    </sheetView>
  </sheetViews>
  <sheetFormatPr defaultRowHeight="18" x14ac:dyDescent="0.25"/>
  <cols>
    <col min="1" max="21" width="9.140625" style="1"/>
    <col min="22" max="22" width="11.5703125" style="1" customWidth="1"/>
    <col min="23" max="16384" width="9.140625" style="1"/>
  </cols>
  <sheetData>
    <row r="1" spans="1:25" ht="26.25" x14ac:dyDescent="0.4">
      <c r="A1" s="2" t="s">
        <v>363</v>
      </c>
      <c r="V1" s="1" t="s">
        <v>12</v>
      </c>
      <c r="W1" s="1" t="s">
        <v>13</v>
      </c>
      <c r="X1" s="1" t="s">
        <v>14</v>
      </c>
      <c r="Y1" s="1" t="s">
        <v>15</v>
      </c>
    </row>
    <row r="2" spans="1:25" x14ac:dyDescent="0.25">
      <c r="U2" s="1">
        <v>2007</v>
      </c>
      <c r="V2" s="1">
        <v>0</v>
      </c>
      <c r="W2" s="1">
        <v>34.482759999999999</v>
      </c>
      <c r="X2" s="1">
        <v>4.4540241666666658</v>
      </c>
      <c r="Y2" s="1">
        <v>25.933908541666664</v>
      </c>
    </row>
    <row r="3" spans="1:25" x14ac:dyDescent="0.25">
      <c r="U3" s="1">
        <v>2008</v>
      </c>
      <c r="V3" s="1">
        <v>0</v>
      </c>
      <c r="W3" s="1">
        <v>3.44828</v>
      </c>
      <c r="X3" s="1">
        <v>4.4540241666666658</v>
      </c>
      <c r="Y3" s="1">
        <v>25.933908541666664</v>
      </c>
    </row>
    <row r="4" spans="1:25" x14ac:dyDescent="0.25">
      <c r="U4" s="1">
        <v>2009</v>
      </c>
      <c r="V4" s="1">
        <v>27.586210000000001</v>
      </c>
      <c r="W4" s="1">
        <v>48.275860000000002</v>
      </c>
      <c r="X4" s="1">
        <v>4.4540241666666658</v>
      </c>
      <c r="Y4" s="1">
        <v>25.933908541666664</v>
      </c>
    </row>
    <row r="5" spans="1:25" x14ac:dyDescent="0.25">
      <c r="U5" s="1">
        <v>2010</v>
      </c>
      <c r="V5" s="1">
        <v>6.8965499999999995</v>
      </c>
      <c r="W5" s="1">
        <v>48.275860000000002</v>
      </c>
      <c r="X5" s="1">
        <v>4.4540241666666658</v>
      </c>
      <c r="Y5" s="1">
        <v>25.933908541666664</v>
      </c>
    </row>
    <row r="6" spans="1:25" x14ac:dyDescent="0.25">
      <c r="U6" s="1">
        <v>2011</v>
      </c>
      <c r="V6" s="1">
        <v>3.44828</v>
      </c>
      <c r="W6" s="1">
        <v>10.34483</v>
      </c>
      <c r="X6" s="1">
        <v>4.4540241666666658</v>
      </c>
      <c r="Y6" s="1">
        <v>25.933908541666664</v>
      </c>
    </row>
    <row r="7" spans="1:25" x14ac:dyDescent="0.25">
      <c r="U7" s="1">
        <v>2012</v>
      </c>
      <c r="V7" s="1">
        <v>6.8965499999999995</v>
      </c>
      <c r="W7" s="1">
        <v>31.034479999999999</v>
      </c>
      <c r="X7" s="1">
        <v>4.4540241666666658</v>
      </c>
      <c r="Y7" s="1">
        <v>25.933908541666664</v>
      </c>
    </row>
    <row r="8" spans="1:25" x14ac:dyDescent="0.25">
      <c r="U8" s="1">
        <v>2013</v>
      </c>
      <c r="V8" s="1">
        <v>10.34483</v>
      </c>
      <c r="W8" s="1">
        <v>65.517240000000001</v>
      </c>
      <c r="X8" s="1">
        <v>4.4540241666666658</v>
      </c>
      <c r="Y8" s="1">
        <v>25.933908541666664</v>
      </c>
    </row>
    <row r="9" spans="1:25" x14ac:dyDescent="0.25">
      <c r="U9" s="1">
        <v>2014</v>
      </c>
      <c r="V9" s="1">
        <v>20.68966</v>
      </c>
      <c r="W9" s="1">
        <v>65.517240000000001</v>
      </c>
      <c r="X9" s="1">
        <v>4.4540241666666658</v>
      </c>
      <c r="Y9" s="1">
        <v>25.933908541666664</v>
      </c>
    </row>
    <row r="10" spans="1:25" x14ac:dyDescent="0.25">
      <c r="U10" s="1">
        <v>2015</v>
      </c>
      <c r="V10" s="1">
        <v>31.034479999999999</v>
      </c>
      <c r="W10" s="1">
        <v>65.517240000000001</v>
      </c>
      <c r="X10" s="1">
        <v>4.4540241666666658</v>
      </c>
      <c r="Y10" s="1">
        <v>25.933908541666664</v>
      </c>
    </row>
    <row r="11" spans="1:25" x14ac:dyDescent="0.25">
      <c r="U11" s="1">
        <v>2016</v>
      </c>
      <c r="V11" s="1">
        <v>27.586210000000001</v>
      </c>
      <c r="W11" s="1">
        <v>68.965519999999998</v>
      </c>
      <c r="X11" s="1">
        <v>4.4540241666666658</v>
      </c>
      <c r="Y11" s="1">
        <v>25.933908541666664</v>
      </c>
    </row>
    <row r="12" spans="1:25" x14ac:dyDescent="0.25">
      <c r="U12" s="1">
        <v>2017</v>
      </c>
      <c r="V12" s="1">
        <v>0</v>
      </c>
      <c r="W12" s="1">
        <v>82.758620000000008</v>
      </c>
      <c r="X12" s="1">
        <v>4.4540241666666658</v>
      </c>
      <c r="Y12" s="1">
        <v>25.933908541666664</v>
      </c>
    </row>
    <row r="32" spans="1:1" x14ac:dyDescent="0.25">
      <c r="A32" s="1" t="s">
        <v>324</v>
      </c>
    </row>
    <row r="33" spans="1:18" x14ac:dyDescent="0.25">
      <c r="A33" s="31" t="s">
        <v>327</v>
      </c>
      <c r="B33" s="31"/>
      <c r="C33" s="31"/>
      <c r="D33" s="31"/>
      <c r="E33" s="31"/>
      <c r="F33" s="31"/>
      <c r="G33" s="31"/>
      <c r="H33" s="31"/>
      <c r="I33" s="31"/>
      <c r="J33" s="31"/>
      <c r="K33" s="31"/>
      <c r="L33" s="31"/>
      <c r="M33" s="31"/>
      <c r="N33" s="31"/>
      <c r="O33" s="31"/>
      <c r="P33" s="31"/>
      <c r="Q33" s="31"/>
      <c r="R33" s="31"/>
    </row>
    <row r="34" spans="1:18" x14ac:dyDescent="0.25">
      <c r="A34" s="31"/>
      <c r="B34" s="31"/>
      <c r="C34" s="31"/>
      <c r="D34" s="31"/>
      <c r="E34" s="31"/>
      <c r="F34" s="31"/>
      <c r="G34" s="31"/>
      <c r="H34" s="31"/>
      <c r="I34" s="31"/>
      <c r="J34" s="31"/>
      <c r="K34" s="31"/>
      <c r="L34" s="31"/>
      <c r="M34" s="31"/>
      <c r="N34" s="31"/>
      <c r="O34" s="31"/>
      <c r="P34" s="31"/>
      <c r="Q34" s="31"/>
      <c r="R34" s="31"/>
    </row>
    <row r="35" spans="1:18" x14ac:dyDescent="0.25">
      <c r="A35" s="27" t="s">
        <v>359</v>
      </c>
    </row>
  </sheetData>
  <mergeCells count="1">
    <mergeCell ref="A33:R34"/>
  </mergeCells>
  <hyperlinks>
    <hyperlink ref="A35" location="'Read Me'!A1" display="Return to Read Me" xr:uid="{C210F00D-A075-4AFB-8F78-A944909481BE}"/>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44883-F45C-4BA1-ADB8-170D209D63C4}">
  <sheetPr codeName="Sheet5"/>
  <dimension ref="A1:W49"/>
  <sheetViews>
    <sheetView zoomScale="70" zoomScaleNormal="70" workbookViewId="0">
      <selection activeCell="A34" sqref="A34"/>
    </sheetView>
  </sheetViews>
  <sheetFormatPr defaultRowHeight="18" x14ac:dyDescent="0.25"/>
  <cols>
    <col min="1" max="16384" width="9.140625" style="1"/>
  </cols>
  <sheetData>
    <row r="1" spans="1:23" ht="26.25" x14ac:dyDescent="0.4">
      <c r="A1" s="2" t="s">
        <v>364</v>
      </c>
      <c r="V1" s="1" t="s">
        <v>16</v>
      </c>
      <c r="W1" s="1" t="s">
        <v>17</v>
      </c>
    </row>
    <row r="2" spans="1:23" x14ac:dyDescent="0.25">
      <c r="U2" s="1">
        <v>1970</v>
      </c>
      <c r="V2" s="1">
        <v>4.562932</v>
      </c>
      <c r="W2" s="1">
        <v>4.5333300000000003</v>
      </c>
    </row>
    <row r="3" spans="1:23" x14ac:dyDescent="0.25">
      <c r="U3" s="1">
        <v>1971</v>
      </c>
      <c r="V3" s="1">
        <v>5.5554800000000002</v>
      </c>
      <c r="W3" s="1">
        <v>5.5045900000000003</v>
      </c>
    </row>
    <row r="4" spans="1:23" x14ac:dyDescent="0.25">
      <c r="U4" s="1">
        <v>1972</v>
      </c>
      <c r="V4" s="1">
        <v>6.3694199999999999</v>
      </c>
      <c r="W4" s="1">
        <v>6.4615400000000003</v>
      </c>
    </row>
    <row r="5" spans="1:23" x14ac:dyDescent="0.25">
      <c r="U5" s="1">
        <v>1973</v>
      </c>
      <c r="V5" s="1">
        <v>8.7890999999999995</v>
      </c>
      <c r="W5" s="1">
        <v>9.3033900000000003</v>
      </c>
    </row>
    <row r="6" spans="1:23" x14ac:dyDescent="0.25">
      <c r="U6" s="1">
        <v>1974</v>
      </c>
      <c r="V6" s="1">
        <v>13.8277</v>
      </c>
      <c r="W6" s="1">
        <v>16.044</v>
      </c>
    </row>
    <row r="7" spans="1:23" x14ac:dyDescent="0.25">
      <c r="U7" s="1">
        <v>1975</v>
      </c>
      <c r="V7" s="1">
        <v>12.680429999999999</v>
      </c>
      <c r="W7" s="1">
        <v>11.7784</v>
      </c>
    </row>
    <row r="8" spans="1:23" x14ac:dyDescent="0.25">
      <c r="U8" s="1">
        <v>1976</v>
      </c>
      <c r="V8" s="1">
        <v>9.5678999999999998</v>
      </c>
      <c r="W8" s="1">
        <v>9.3912800000000001</v>
      </c>
    </row>
    <row r="9" spans="1:23" x14ac:dyDescent="0.25">
      <c r="U9" s="1">
        <v>1977</v>
      </c>
      <c r="V9" s="1">
        <v>8.8369029999999995</v>
      </c>
      <c r="W9" s="1">
        <v>9.8987499999999997</v>
      </c>
    </row>
    <row r="10" spans="1:23" x14ac:dyDescent="0.25">
      <c r="U10" s="1">
        <v>1978</v>
      </c>
      <c r="V10" s="1">
        <v>7.4017799999999996</v>
      </c>
      <c r="W10" s="1">
        <v>7.6474599999999997</v>
      </c>
    </row>
    <row r="11" spans="1:23" x14ac:dyDescent="0.25">
      <c r="U11" s="1">
        <v>1979</v>
      </c>
      <c r="V11" s="1">
        <v>8.6284170000000007</v>
      </c>
      <c r="W11" s="1">
        <v>9.6533599999999993</v>
      </c>
    </row>
    <row r="12" spans="1:23" x14ac:dyDescent="0.25">
      <c r="U12" s="1">
        <v>1980</v>
      </c>
      <c r="V12" s="1">
        <v>12.38923</v>
      </c>
      <c r="W12" s="1">
        <v>13.509399999999999</v>
      </c>
    </row>
    <row r="13" spans="1:23" x14ac:dyDescent="0.25">
      <c r="U13" s="1">
        <v>1981</v>
      </c>
      <c r="V13" s="1">
        <v>10.48071</v>
      </c>
      <c r="W13" s="1">
        <v>12.0077</v>
      </c>
    </row>
    <row r="14" spans="1:23" x14ac:dyDescent="0.25">
      <c r="U14" s="1">
        <v>1982</v>
      </c>
      <c r="V14" s="1">
        <v>9.8420699999999997</v>
      </c>
      <c r="W14" s="1">
        <v>9.5666700000000002</v>
      </c>
    </row>
    <row r="15" spans="1:23" x14ac:dyDescent="0.25">
      <c r="U15" s="1">
        <v>1983</v>
      </c>
      <c r="V15" s="1">
        <v>8.3709900000000008</v>
      </c>
      <c r="W15" s="1">
        <v>7.6633699999999996</v>
      </c>
    </row>
    <row r="16" spans="1:23" x14ac:dyDescent="0.25">
      <c r="U16" s="1">
        <v>1984</v>
      </c>
      <c r="V16" s="1">
        <v>7.0033820000000002</v>
      </c>
      <c r="W16" s="1">
        <v>6.3475200000000003</v>
      </c>
    </row>
    <row r="17" spans="1:23" x14ac:dyDescent="0.25">
      <c r="U17" s="1">
        <v>1985</v>
      </c>
      <c r="V17" s="1">
        <v>5.3031300000000003</v>
      </c>
      <c r="W17" s="1">
        <v>5.8311000000000002</v>
      </c>
    </row>
    <row r="18" spans="1:23" x14ac:dyDescent="0.25">
      <c r="U18" s="1">
        <v>1986</v>
      </c>
      <c r="V18" s="1">
        <v>5.2964099999999998</v>
      </c>
      <c r="W18" s="1">
        <v>3.8150300000000001</v>
      </c>
    </row>
    <row r="19" spans="1:23" x14ac:dyDescent="0.25">
      <c r="U19" s="1">
        <v>1987</v>
      </c>
      <c r="V19" s="1">
        <v>4.6191500000000003</v>
      </c>
      <c r="W19" s="1">
        <v>4.0816299999999996</v>
      </c>
    </row>
    <row r="20" spans="1:23" x14ac:dyDescent="0.25">
      <c r="U20" s="1">
        <v>1988</v>
      </c>
      <c r="V20" s="1">
        <v>5.5933400000000004</v>
      </c>
      <c r="W20" s="1">
        <v>5.1129600000000002</v>
      </c>
    </row>
    <row r="21" spans="1:23" x14ac:dyDescent="0.25">
      <c r="U21" s="1">
        <v>1989</v>
      </c>
      <c r="V21" s="1">
        <v>6.043501</v>
      </c>
      <c r="W21" s="1">
        <v>5.7178399999999998</v>
      </c>
    </row>
    <row r="22" spans="1:23" x14ac:dyDescent="0.25">
      <c r="U22" s="1">
        <v>1990</v>
      </c>
      <c r="V22" s="1">
        <v>6.5128409999999999</v>
      </c>
      <c r="W22" s="1">
        <v>6.4738600000000002</v>
      </c>
    </row>
    <row r="23" spans="1:23" x14ac:dyDescent="0.25">
      <c r="U23" s="1">
        <v>1991</v>
      </c>
      <c r="V23" s="1">
        <v>5.8040000000000003</v>
      </c>
      <c r="W23" s="1">
        <v>6.3</v>
      </c>
    </row>
    <row r="24" spans="1:23" x14ac:dyDescent="0.25">
      <c r="U24" s="1">
        <v>1992</v>
      </c>
      <c r="V24" s="1">
        <v>5.1323119999999998</v>
      </c>
      <c r="W24" s="1">
        <v>4.04108</v>
      </c>
    </row>
    <row r="25" spans="1:23" x14ac:dyDescent="0.25">
      <c r="U25" s="1">
        <v>1993</v>
      </c>
      <c r="V25" s="1">
        <v>4.2319000000000004</v>
      </c>
      <c r="W25" s="1">
        <v>4.0827900000000001</v>
      </c>
    </row>
    <row r="26" spans="1:23" x14ac:dyDescent="0.25">
      <c r="U26" s="1">
        <v>1994</v>
      </c>
      <c r="V26" s="1">
        <v>2.8252320000000002</v>
      </c>
      <c r="W26" s="1">
        <v>2.9590700000000001</v>
      </c>
    </row>
    <row r="27" spans="1:23" x14ac:dyDescent="0.25">
      <c r="U27" s="1">
        <v>1995</v>
      </c>
      <c r="V27" s="1">
        <v>3.5462910000000001</v>
      </c>
      <c r="W27" s="1">
        <v>2.8054199999999998</v>
      </c>
    </row>
    <row r="28" spans="1:23" x14ac:dyDescent="0.25">
      <c r="U28" s="1">
        <v>1996</v>
      </c>
      <c r="V28" s="1">
        <v>2.75312</v>
      </c>
      <c r="W28" s="1">
        <v>2.5</v>
      </c>
    </row>
    <row r="29" spans="1:23" x14ac:dyDescent="0.25">
      <c r="U29" s="1">
        <v>1997</v>
      </c>
      <c r="V29" s="1">
        <v>1.87662</v>
      </c>
      <c r="W29" s="1">
        <v>2.16161</v>
      </c>
    </row>
    <row r="30" spans="1:23" x14ac:dyDescent="0.25">
      <c r="U30" s="1">
        <v>1998</v>
      </c>
      <c r="V30" s="1">
        <v>2.02671</v>
      </c>
      <c r="W30" s="1">
        <v>1.98546</v>
      </c>
    </row>
    <row r="31" spans="1:23" x14ac:dyDescent="0.25">
      <c r="U31" s="1">
        <v>1999</v>
      </c>
      <c r="V31" s="1">
        <v>1.9783500000000001</v>
      </c>
      <c r="W31" s="1">
        <v>1.9686699999999999</v>
      </c>
    </row>
    <row r="32" spans="1:23" x14ac:dyDescent="0.25">
      <c r="A32" s="1" t="s">
        <v>324</v>
      </c>
      <c r="U32" s="1">
        <v>2000</v>
      </c>
      <c r="V32" s="1">
        <v>2.0133299999999998</v>
      </c>
      <c r="W32" s="1">
        <v>2.5446399999999998</v>
      </c>
    </row>
    <row r="33" spans="1:23" x14ac:dyDescent="0.25">
      <c r="A33" s="1" t="s">
        <v>407</v>
      </c>
      <c r="U33" s="1">
        <v>2001</v>
      </c>
      <c r="V33" s="1">
        <v>2.58121</v>
      </c>
      <c r="W33" s="1">
        <v>2.78782</v>
      </c>
    </row>
    <row r="34" spans="1:23" x14ac:dyDescent="0.25">
      <c r="A34" s="27" t="s">
        <v>359</v>
      </c>
      <c r="U34" s="1">
        <v>2002</v>
      </c>
      <c r="V34" s="1">
        <v>2.484721</v>
      </c>
      <c r="W34" s="1">
        <v>2.2311700000000001</v>
      </c>
    </row>
    <row r="35" spans="1:23" x14ac:dyDescent="0.25">
      <c r="U35" s="1">
        <v>2003</v>
      </c>
      <c r="V35" s="1">
        <v>2.0861200000000002</v>
      </c>
      <c r="W35" s="1">
        <v>2.12039</v>
      </c>
    </row>
    <row r="36" spans="1:23" x14ac:dyDescent="0.25">
      <c r="U36" s="1">
        <v>2004</v>
      </c>
      <c r="V36" s="1">
        <v>1.9284699999999999</v>
      </c>
      <c r="W36" s="1">
        <v>2.2902499999999999</v>
      </c>
    </row>
    <row r="37" spans="1:23" x14ac:dyDescent="0.25">
      <c r="U37" s="1">
        <v>2005</v>
      </c>
      <c r="V37" s="1">
        <v>1.6891799999999999</v>
      </c>
      <c r="W37" s="1">
        <v>2.43154</v>
      </c>
    </row>
    <row r="38" spans="1:23" x14ac:dyDescent="0.25">
      <c r="U38" s="1">
        <v>2006</v>
      </c>
      <c r="V38" s="1">
        <v>2.0046689999999998</v>
      </c>
      <c r="W38" s="1">
        <v>2.6758299999999999</v>
      </c>
    </row>
    <row r="39" spans="1:23" x14ac:dyDescent="0.25">
      <c r="U39" s="1">
        <v>2007</v>
      </c>
      <c r="V39" s="1">
        <v>2.3256610000000002</v>
      </c>
      <c r="W39" s="1">
        <v>2.53485</v>
      </c>
    </row>
    <row r="40" spans="1:23" x14ac:dyDescent="0.25">
      <c r="U40" s="1">
        <v>2008</v>
      </c>
      <c r="V40" s="1">
        <v>3.175074</v>
      </c>
      <c r="W40" s="1">
        <v>4.4894400000000001</v>
      </c>
    </row>
    <row r="41" spans="1:23" x14ac:dyDescent="0.25">
      <c r="U41" s="1">
        <v>2009</v>
      </c>
      <c r="V41" s="1">
        <v>1.79935</v>
      </c>
      <c r="W41" s="1">
        <v>1.32637</v>
      </c>
    </row>
    <row r="42" spans="1:23" x14ac:dyDescent="0.25">
      <c r="U42" s="1">
        <v>2010</v>
      </c>
      <c r="V42" s="1">
        <v>1.7037180000000001</v>
      </c>
      <c r="W42" s="1">
        <v>2.3020299999999998</v>
      </c>
    </row>
    <row r="43" spans="1:23" x14ac:dyDescent="0.25">
      <c r="U43" s="1">
        <v>2011</v>
      </c>
      <c r="V43" s="1">
        <v>2.387581</v>
      </c>
      <c r="W43" s="1">
        <v>3.5440299999999998</v>
      </c>
    </row>
    <row r="44" spans="1:23" x14ac:dyDescent="0.25">
      <c r="U44" s="1">
        <v>2012</v>
      </c>
      <c r="V44" s="1">
        <v>2.0924930000000002</v>
      </c>
      <c r="W44" s="1">
        <v>2.6642000000000001</v>
      </c>
    </row>
    <row r="45" spans="1:23" x14ac:dyDescent="0.25">
      <c r="U45" s="1">
        <v>2013</v>
      </c>
      <c r="V45" s="1">
        <v>1.7076769999999999</v>
      </c>
      <c r="W45" s="1">
        <v>1.7211000000000001</v>
      </c>
    </row>
    <row r="46" spans="1:23" x14ac:dyDescent="0.25">
      <c r="U46" s="1">
        <v>2014</v>
      </c>
      <c r="V46" s="1">
        <v>1.6034999999999999</v>
      </c>
      <c r="W46" s="1">
        <v>1.141</v>
      </c>
    </row>
    <row r="47" spans="1:23" x14ac:dyDescent="0.25">
      <c r="U47" s="1">
        <v>2015</v>
      </c>
      <c r="V47" s="1">
        <v>1.274367</v>
      </c>
      <c r="W47" s="1">
        <v>0.48793900000000001</v>
      </c>
    </row>
    <row r="48" spans="1:23" x14ac:dyDescent="0.25">
      <c r="U48" s="1">
        <v>2016</v>
      </c>
      <c r="V48" s="1">
        <v>1.3966890000000001</v>
      </c>
      <c r="W48" s="1">
        <v>0.83476899999999998</v>
      </c>
    </row>
    <row r="49" spans="21:23" x14ac:dyDescent="0.25">
      <c r="U49" s="1">
        <v>2017</v>
      </c>
      <c r="V49" s="1">
        <v>1.5153559999999999</v>
      </c>
      <c r="W49" s="1">
        <v>1.7945</v>
      </c>
    </row>
  </sheetData>
  <hyperlinks>
    <hyperlink ref="A34" location="'Read Me'!A1" display="Return to Read Me" xr:uid="{BFC39E13-D7EE-49E9-AD15-DA7BB683FF79}"/>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7FA4F-9114-424D-8980-26D3D526C630}">
  <sheetPr codeName="Sheet6"/>
  <dimension ref="A1:X50"/>
  <sheetViews>
    <sheetView zoomScale="70" zoomScaleNormal="70" workbookViewId="0">
      <selection activeCell="A34" sqref="A34"/>
    </sheetView>
  </sheetViews>
  <sheetFormatPr defaultRowHeight="18" x14ac:dyDescent="0.25"/>
  <cols>
    <col min="1" max="16384" width="9.140625" style="1"/>
  </cols>
  <sheetData>
    <row r="1" spans="1:24" ht="26.25" x14ac:dyDescent="0.4">
      <c r="A1" s="2" t="s">
        <v>365</v>
      </c>
      <c r="U1" s="3"/>
    </row>
    <row r="2" spans="1:24" x14ac:dyDescent="0.25">
      <c r="U2" s="1" t="s">
        <v>0</v>
      </c>
      <c r="V2" s="1" t="s">
        <v>19</v>
      </c>
      <c r="W2" s="1" t="s">
        <v>20</v>
      </c>
      <c r="X2" s="1" t="s">
        <v>21</v>
      </c>
    </row>
    <row r="3" spans="1:24" x14ac:dyDescent="0.25">
      <c r="U3" s="1">
        <v>1970</v>
      </c>
      <c r="V3" s="1">
        <v>6.0167999999999999</v>
      </c>
      <c r="W3" s="1">
        <v>5.2117300000000002</v>
      </c>
      <c r="X3" s="1">
        <v>7.0167999999999999</v>
      </c>
    </row>
    <row r="4" spans="1:24" x14ac:dyDescent="0.25">
      <c r="U4" s="1">
        <v>1971</v>
      </c>
      <c r="V4" s="1">
        <v>5.0462600000000002</v>
      </c>
      <c r="W4" s="1">
        <v>6.2584099999999996</v>
      </c>
      <c r="X4" s="1">
        <v>7.0167999999999999</v>
      </c>
    </row>
    <row r="5" spans="1:24" x14ac:dyDescent="0.25">
      <c r="U5" s="1">
        <v>1972</v>
      </c>
      <c r="V5" s="1">
        <v>5.4676799999999997</v>
      </c>
      <c r="W5" s="1">
        <v>6.5126600000000003</v>
      </c>
      <c r="X5" s="1">
        <v>7.1253700000000002</v>
      </c>
    </row>
    <row r="6" spans="1:24" x14ac:dyDescent="0.25">
      <c r="U6" s="1">
        <v>1973</v>
      </c>
      <c r="V6" s="1">
        <v>14.703900000000001</v>
      </c>
      <c r="W6" s="1">
        <v>9.4890500000000007</v>
      </c>
      <c r="X6" s="1">
        <v>12.2044</v>
      </c>
    </row>
    <row r="7" spans="1:24" x14ac:dyDescent="0.25">
      <c r="U7" s="1">
        <v>1974</v>
      </c>
      <c r="V7" s="1">
        <v>24.779299999999999</v>
      </c>
      <c r="W7" s="1">
        <v>16.672899999999998</v>
      </c>
      <c r="X7" s="1">
        <v>16.697800000000001</v>
      </c>
    </row>
    <row r="8" spans="1:24" x14ac:dyDescent="0.25">
      <c r="U8" s="1">
        <v>1975</v>
      </c>
      <c r="V8" s="1">
        <v>10.6157</v>
      </c>
      <c r="W8" s="1">
        <v>14.5299</v>
      </c>
      <c r="X8" s="1">
        <v>14.4313</v>
      </c>
    </row>
    <row r="9" spans="1:24" x14ac:dyDescent="0.25">
      <c r="U9" s="1">
        <v>1976</v>
      </c>
      <c r="V9" s="1">
        <v>11.316800000000001</v>
      </c>
      <c r="W9" s="1">
        <v>10.278600000000001</v>
      </c>
      <c r="X9" s="1">
        <v>13.074400000000001</v>
      </c>
    </row>
    <row r="10" spans="1:24" x14ac:dyDescent="0.25">
      <c r="U10" s="1">
        <v>1977</v>
      </c>
      <c r="V10" s="1">
        <v>9.0093399999999999</v>
      </c>
      <c r="W10" s="1">
        <v>11.139099999999999</v>
      </c>
      <c r="X10" s="1">
        <v>10.171900000000001</v>
      </c>
    </row>
    <row r="11" spans="1:24" x14ac:dyDescent="0.25">
      <c r="U11" s="1">
        <v>1978</v>
      </c>
      <c r="V11" s="1">
        <v>7.8259699999999999</v>
      </c>
      <c r="W11" s="1">
        <v>8.8000000000000007</v>
      </c>
      <c r="X11" s="1">
        <v>10.195</v>
      </c>
    </row>
    <row r="12" spans="1:24" x14ac:dyDescent="0.25">
      <c r="U12" s="1">
        <v>1979</v>
      </c>
      <c r="V12" s="1">
        <v>14.4122</v>
      </c>
      <c r="W12" s="1">
        <v>11.266</v>
      </c>
      <c r="X12" s="1">
        <v>13.407400000000001</v>
      </c>
    </row>
    <row r="13" spans="1:24" x14ac:dyDescent="0.25">
      <c r="U13" s="1">
        <v>1980</v>
      </c>
      <c r="V13" s="1">
        <v>16.383900000000001</v>
      </c>
      <c r="W13" s="1">
        <v>16.6919</v>
      </c>
      <c r="X13" s="1">
        <v>13.569699999999999</v>
      </c>
    </row>
    <row r="14" spans="1:24" x14ac:dyDescent="0.25">
      <c r="U14" s="1">
        <v>1981</v>
      </c>
      <c r="V14" s="1">
        <v>12.2818</v>
      </c>
      <c r="W14" s="1">
        <v>13.1151</v>
      </c>
      <c r="X14" s="1">
        <v>11.6958</v>
      </c>
    </row>
    <row r="15" spans="1:24" x14ac:dyDescent="0.25">
      <c r="U15" s="1">
        <v>1982</v>
      </c>
      <c r="V15" s="1">
        <v>10.6882</v>
      </c>
      <c r="W15" s="1">
        <v>10.8034</v>
      </c>
      <c r="X15" s="1">
        <v>10.1502</v>
      </c>
    </row>
    <row r="16" spans="1:24" x14ac:dyDescent="0.25">
      <c r="U16" s="1">
        <v>1983</v>
      </c>
      <c r="V16" s="1">
        <v>7.3966799999999999</v>
      </c>
      <c r="W16" s="1">
        <v>9.4603400000000004</v>
      </c>
      <c r="X16" s="1">
        <v>8.9101599999999994</v>
      </c>
    </row>
    <row r="17" spans="1:24" x14ac:dyDescent="0.25">
      <c r="U17" s="1">
        <v>1984</v>
      </c>
      <c r="V17" s="1">
        <v>7.5192399999999999</v>
      </c>
      <c r="W17" s="1">
        <v>8.3215800000000009</v>
      </c>
      <c r="X17" s="1">
        <v>7.6835599999999999</v>
      </c>
    </row>
    <row r="18" spans="1:24" x14ac:dyDescent="0.25">
      <c r="U18" s="1">
        <v>1985</v>
      </c>
      <c r="V18" s="1">
        <v>5.9619200000000001</v>
      </c>
      <c r="W18" s="1">
        <v>6.7390499999999998</v>
      </c>
      <c r="X18" s="1">
        <v>5.8063200000000004</v>
      </c>
    </row>
    <row r="19" spans="1:24" x14ac:dyDescent="0.25">
      <c r="U19" s="1">
        <v>1986</v>
      </c>
      <c r="V19" s="1">
        <v>0.91361899999999996</v>
      </c>
      <c r="W19" s="1">
        <v>5.7971000000000004</v>
      </c>
      <c r="X19" s="1">
        <v>4.9542599999999997</v>
      </c>
    </row>
    <row r="20" spans="1:24" x14ac:dyDescent="0.25">
      <c r="U20" s="1">
        <v>1987</v>
      </c>
      <c r="V20" s="1">
        <v>3.4102000000000001</v>
      </c>
      <c r="W20" s="1">
        <v>5.2462600000000004</v>
      </c>
      <c r="X20" s="1">
        <v>5.5921599999999998</v>
      </c>
    </row>
    <row r="21" spans="1:24" x14ac:dyDescent="0.25">
      <c r="U21" s="1">
        <v>1988</v>
      </c>
      <c r="V21" s="1">
        <v>5.3366300000000004</v>
      </c>
      <c r="W21" s="1">
        <v>6.69848</v>
      </c>
      <c r="X21" s="1">
        <v>7.4210099999999999</v>
      </c>
    </row>
    <row r="22" spans="1:24" x14ac:dyDescent="0.25">
      <c r="U22" s="1">
        <v>1989</v>
      </c>
      <c r="V22" s="1">
        <v>5.7182899999999997</v>
      </c>
      <c r="W22" s="1">
        <v>6.4176599999999997</v>
      </c>
      <c r="X22" s="1">
        <v>7.5564299999999998</v>
      </c>
    </row>
    <row r="23" spans="1:24" x14ac:dyDescent="0.25">
      <c r="U23" s="1">
        <v>1990</v>
      </c>
      <c r="V23" s="1">
        <v>4.2004400000000004</v>
      </c>
      <c r="W23" s="1">
        <v>7</v>
      </c>
      <c r="X23" s="1">
        <v>7.3555999999999999</v>
      </c>
    </row>
    <row r="24" spans="1:24" x14ac:dyDescent="0.25">
      <c r="U24" s="1">
        <v>1991</v>
      </c>
      <c r="V24" s="1">
        <v>3.4448799999999999</v>
      </c>
      <c r="W24" s="1">
        <v>7.5</v>
      </c>
      <c r="X24" s="1">
        <v>7.0577899999999998</v>
      </c>
    </row>
    <row r="25" spans="1:24" x14ac:dyDescent="0.25">
      <c r="U25" s="1">
        <v>1992</v>
      </c>
      <c r="V25" s="1">
        <v>2.1960600000000001</v>
      </c>
      <c r="W25" s="1">
        <v>5.8363800000000001</v>
      </c>
      <c r="X25" s="1">
        <v>5.7067600000000001</v>
      </c>
    </row>
    <row r="26" spans="1:24" x14ac:dyDescent="0.25">
      <c r="U26" s="1">
        <v>1993</v>
      </c>
      <c r="V26" s="1">
        <v>3.6155900000000001</v>
      </c>
      <c r="W26" s="1">
        <v>4.5686400000000003</v>
      </c>
      <c r="X26" s="1">
        <v>5.1444200000000002</v>
      </c>
    </row>
    <row r="27" spans="1:24" x14ac:dyDescent="0.25">
      <c r="U27" s="1">
        <v>1994</v>
      </c>
      <c r="V27" s="1">
        <v>3.9797500000000001</v>
      </c>
      <c r="W27" s="1">
        <v>4.7184699999999999</v>
      </c>
      <c r="X27" s="1">
        <v>4.0086399999999998</v>
      </c>
    </row>
    <row r="28" spans="1:24" x14ac:dyDescent="0.25">
      <c r="U28" s="1">
        <v>1995</v>
      </c>
      <c r="V28" s="1">
        <v>5.66357</v>
      </c>
      <c r="W28" s="1">
        <v>4.6381399999999999</v>
      </c>
      <c r="X28" s="1">
        <v>5.6444599999999996</v>
      </c>
    </row>
    <row r="29" spans="1:24" x14ac:dyDescent="0.25">
      <c r="U29" s="1">
        <v>1996</v>
      </c>
      <c r="V29" s="1">
        <v>2.6120299999999999</v>
      </c>
      <c r="W29" s="1">
        <v>3.5585100000000001</v>
      </c>
      <c r="X29" s="1">
        <v>4.0824699999999998</v>
      </c>
    </row>
    <row r="30" spans="1:24" x14ac:dyDescent="0.25">
      <c r="U30" s="1">
        <v>1997</v>
      </c>
      <c r="V30" s="1">
        <v>2.32646</v>
      </c>
      <c r="W30" s="1">
        <v>2.58074</v>
      </c>
      <c r="X30" s="1">
        <v>3.0585800000000001</v>
      </c>
    </row>
    <row r="31" spans="1:24" x14ac:dyDescent="0.25">
      <c r="U31" s="1">
        <v>1998</v>
      </c>
      <c r="V31" s="1">
        <v>0.58397900000000003</v>
      </c>
      <c r="W31" s="1">
        <v>2.4268800000000001</v>
      </c>
      <c r="X31" s="1">
        <v>3.09402</v>
      </c>
    </row>
    <row r="32" spans="1:24" x14ac:dyDescent="0.25">
      <c r="A32" s="1" t="s">
        <v>323</v>
      </c>
      <c r="U32" s="1">
        <v>1999</v>
      </c>
      <c r="V32" s="1">
        <v>0.90155099999999999</v>
      </c>
      <c r="W32" s="1">
        <v>2.1930299999999998</v>
      </c>
      <c r="X32" s="1">
        <v>2.24824</v>
      </c>
    </row>
    <row r="33" spans="1:24" x14ac:dyDescent="0.25">
      <c r="A33" s="1" t="s">
        <v>408</v>
      </c>
      <c r="U33" s="1">
        <v>2000</v>
      </c>
      <c r="V33" s="1">
        <v>5.9348900000000002</v>
      </c>
      <c r="W33" s="1">
        <v>3.0860699999999999</v>
      </c>
      <c r="X33" s="1">
        <v>3.3768500000000001</v>
      </c>
    </row>
    <row r="34" spans="1:24" x14ac:dyDescent="0.25">
      <c r="A34" s="27" t="s">
        <v>359</v>
      </c>
      <c r="U34" s="1">
        <v>2001</v>
      </c>
      <c r="V34" s="1">
        <v>1.96763</v>
      </c>
      <c r="W34" s="1">
        <v>3.0173800000000002</v>
      </c>
      <c r="X34" s="1">
        <v>3.3973200000000001</v>
      </c>
    </row>
    <row r="35" spans="1:24" x14ac:dyDescent="0.25">
      <c r="U35" s="1">
        <v>2002</v>
      </c>
      <c r="V35" s="1">
        <v>0.23469300000000001</v>
      </c>
      <c r="W35" s="1">
        <v>2.7140599999999999</v>
      </c>
      <c r="X35" s="1">
        <v>2.9031400000000001</v>
      </c>
    </row>
    <row r="36" spans="1:24" x14ac:dyDescent="0.25">
      <c r="U36" s="1">
        <v>2003</v>
      </c>
      <c r="V36" s="1">
        <v>1.69655</v>
      </c>
      <c r="W36" s="1">
        <v>2.6764700000000001</v>
      </c>
      <c r="X36" s="1">
        <v>3.1816800000000001</v>
      </c>
    </row>
    <row r="37" spans="1:24" x14ac:dyDescent="0.25">
      <c r="U37" s="1">
        <v>2004</v>
      </c>
      <c r="V37" s="1">
        <v>3.8700399999999999</v>
      </c>
      <c r="W37" s="1">
        <v>2.34361</v>
      </c>
      <c r="X37" s="1">
        <v>3.1564800000000002</v>
      </c>
    </row>
    <row r="38" spans="1:24" x14ac:dyDescent="0.25">
      <c r="U38" s="1">
        <v>2005</v>
      </c>
      <c r="V38" s="1">
        <v>4.6058700000000004</v>
      </c>
      <c r="W38" s="1">
        <v>2.66873</v>
      </c>
      <c r="X38" s="1">
        <v>2.9020600000000001</v>
      </c>
    </row>
    <row r="39" spans="1:24" x14ac:dyDescent="0.25">
      <c r="U39" s="1">
        <v>2006</v>
      </c>
      <c r="V39" s="1">
        <v>5.4256500000000001</v>
      </c>
      <c r="W39" s="1">
        <v>3.1959499999999998</v>
      </c>
      <c r="X39" s="1">
        <v>3.2879999999999998</v>
      </c>
    </row>
    <row r="40" spans="1:24" x14ac:dyDescent="0.25">
      <c r="U40" s="1">
        <v>2007</v>
      </c>
      <c r="V40" s="1">
        <v>3.2248299999999999</v>
      </c>
      <c r="W40" s="1">
        <v>2.5106700000000002</v>
      </c>
      <c r="X40" s="1">
        <v>2.9799199999999999</v>
      </c>
    </row>
    <row r="41" spans="1:24" x14ac:dyDescent="0.25">
      <c r="U41" s="1">
        <v>2008</v>
      </c>
      <c r="V41" s="1">
        <v>8.28721</v>
      </c>
      <c r="W41" s="1">
        <v>4.3526400000000001</v>
      </c>
      <c r="X41" s="1">
        <v>3.88443</v>
      </c>
    </row>
    <row r="42" spans="1:24" x14ac:dyDescent="0.25">
      <c r="U42" s="1">
        <v>2009</v>
      </c>
      <c r="V42" s="1">
        <v>-1.7398499999999999</v>
      </c>
      <c r="W42" s="1">
        <v>1.21007</v>
      </c>
      <c r="X42" s="1">
        <v>1.6971700000000001</v>
      </c>
    </row>
    <row r="43" spans="1:24" x14ac:dyDescent="0.25">
      <c r="U43" s="1">
        <v>2010</v>
      </c>
      <c r="V43" s="1">
        <v>3.8118300000000001</v>
      </c>
      <c r="W43" s="1">
        <v>2.2977300000000001</v>
      </c>
      <c r="X43" s="1">
        <v>2.32857</v>
      </c>
    </row>
    <row r="44" spans="1:24" x14ac:dyDescent="0.25">
      <c r="U44" s="1">
        <v>2011</v>
      </c>
      <c r="V44" s="1">
        <v>6.2166699999999997</v>
      </c>
      <c r="W44" s="1">
        <v>3.4116200000000001</v>
      </c>
      <c r="X44" s="1">
        <v>2.2690199999999998</v>
      </c>
    </row>
    <row r="45" spans="1:24" x14ac:dyDescent="0.25">
      <c r="U45" s="1">
        <v>2012</v>
      </c>
      <c r="V45" s="1">
        <v>2.75108</v>
      </c>
      <c r="W45" s="1">
        <v>2.7733400000000001</v>
      </c>
      <c r="X45" s="1">
        <v>1.89283</v>
      </c>
    </row>
    <row r="46" spans="1:24" x14ac:dyDescent="0.25">
      <c r="U46" s="1">
        <v>2013</v>
      </c>
      <c r="V46" s="1">
        <v>0.42500300000000002</v>
      </c>
      <c r="W46" s="1">
        <v>1.5258700000000001</v>
      </c>
      <c r="X46" s="1">
        <v>1.62425</v>
      </c>
    </row>
    <row r="47" spans="1:24" x14ac:dyDescent="0.25">
      <c r="U47" s="1">
        <v>2014</v>
      </c>
      <c r="V47" s="1">
        <v>-1.6291E-2</v>
      </c>
      <c r="W47" s="1">
        <v>1.4719599999999999</v>
      </c>
      <c r="X47" s="1">
        <v>1.7452300000000001</v>
      </c>
    </row>
    <row r="48" spans="1:24" x14ac:dyDescent="0.25">
      <c r="U48" s="1">
        <v>2015</v>
      </c>
      <c r="V48" s="1">
        <v>-2.0168200000000001</v>
      </c>
      <c r="W48" s="1">
        <v>0.55810199999999999</v>
      </c>
      <c r="X48" s="1">
        <v>1.8848400000000001</v>
      </c>
    </row>
    <row r="49" spans="21:24" x14ac:dyDescent="0.25">
      <c r="U49" s="1">
        <v>2016</v>
      </c>
      <c r="V49" s="1">
        <v>-1.14185</v>
      </c>
      <c r="W49" s="1">
        <v>0.85826100000000005</v>
      </c>
      <c r="X49" s="1">
        <v>1.41767</v>
      </c>
    </row>
    <row r="50" spans="21:24" x14ac:dyDescent="0.25">
      <c r="U50" s="1">
        <v>2017</v>
      </c>
      <c r="V50" s="1">
        <v>3.2183799999999998</v>
      </c>
      <c r="W50" s="1">
        <v>1.8751</v>
      </c>
      <c r="X50" s="1">
        <v>2.073</v>
      </c>
    </row>
  </sheetData>
  <hyperlinks>
    <hyperlink ref="A34" location="'Read Me'!A1" display="Return to Read Me" xr:uid="{D389AB6D-2445-4B76-BAF8-F4F259B2B2E9}"/>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9A930-5E14-4561-9562-64711B1643BC}">
  <sheetPr codeName="Sheet7"/>
  <dimension ref="A1:AQ12619"/>
  <sheetViews>
    <sheetView zoomScale="70" zoomScaleNormal="70" workbookViewId="0">
      <selection activeCell="A31" sqref="A31"/>
    </sheetView>
  </sheetViews>
  <sheetFormatPr defaultRowHeight="18" x14ac:dyDescent="0.25"/>
  <cols>
    <col min="1" max="16384" width="9.140625" style="1"/>
  </cols>
  <sheetData>
    <row r="1" spans="1:43" ht="26.25" x14ac:dyDescent="0.4">
      <c r="A1" s="2" t="s">
        <v>366</v>
      </c>
      <c r="U1" s="3"/>
    </row>
    <row r="2" spans="1:43" ht="90" x14ac:dyDescent="0.25">
      <c r="U2" s="3" t="s">
        <v>23</v>
      </c>
      <c r="V2" s="1" t="s">
        <v>24</v>
      </c>
      <c r="W2" s="4" t="s">
        <v>25</v>
      </c>
      <c r="X2" s="4" t="s">
        <v>26</v>
      </c>
      <c r="Y2" s="5"/>
      <c r="AO2" s="6"/>
      <c r="AP2" s="6"/>
      <c r="AQ2" s="6"/>
    </row>
    <row r="3" spans="1:43" x14ac:dyDescent="0.25">
      <c r="U3" s="1" t="s">
        <v>5</v>
      </c>
      <c r="V3" s="6">
        <v>0.71310795000000005</v>
      </c>
      <c r="W3" s="6">
        <v>0.43744125</v>
      </c>
      <c r="X3" s="6">
        <v>0.30725844999999996</v>
      </c>
      <c r="Y3" s="7"/>
      <c r="AO3" s="6"/>
      <c r="AP3" s="6"/>
      <c r="AQ3" s="6"/>
    </row>
    <row r="4" spans="1:43" x14ac:dyDescent="0.25">
      <c r="U4" s="1" t="s">
        <v>6</v>
      </c>
      <c r="V4" s="6">
        <v>0.66155189999999997</v>
      </c>
      <c r="W4" s="6">
        <v>0.41086479999999997</v>
      </c>
      <c r="X4" s="6">
        <v>0.46328320000000001</v>
      </c>
      <c r="Y4" s="7"/>
      <c r="AO4" s="6"/>
      <c r="AP4" s="6"/>
      <c r="AQ4" s="6"/>
    </row>
    <row r="5" spans="1:43" x14ac:dyDescent="0.25">
      <c r="V5" s="6"/>
      <c r="W5" s="6"/>
      <c r="X5" s="6"/>
      <c r="Y5" s="7"/>
      <c r="AO5" s="6"/>
      <c r="AP5" s="6"/>
      <c r="AQ5" s="6"/>
    </row>
    <row r="6" spans="1:43" x14ac:dyDescent="0.25">
      <c r="V6" s="6"/>
      <c r="W6" s="6"/>
      <c r="X6" s="6"/>
      <c r="Y6" s="7"/>
      <c r="AO6" s="6"/>
      <c r="AP6" s="6"/>
      <c r="AQ6" s="6"/>
    </row>
    <row r="7" spans="1:43" x14ac:dyDescent="0.25">
      <c r="V7" s="6"/>
      <c r="W7" s="6"/>
      <c r="X7" s="6"/>
      <c r="Y7" s="7"/>
    </row>
    <row r="28" spans="1:23" x14ac:dyDescent="0.25">
      <c r="A28" s="1" t="s">
        <v>324</v>
      </c>
      <c r="W28" s="1" t="s">
        <v>29</v>
      </c>
    </row>
    <row r="29" spans="1:23" x14ac:dyDescent="0.25">
      <c r="A29" s="31" t="s">
        <v>328</v>
      </c>
      <c r="B29" s="31"/>
      <c r="C29" s="31"/>
      <c r="D29" s="31"/>
      <c r="E29" s="31"/>
      <c r="F29" s="31"/>
      <c r="G29" s="31"/>
      <c r="H29" s="31"/>
      <c r="I29" s="31"/>
      <c r="J29" s="31"/>
      <c r="K29" s="31"/>
      <c r="L29" s="31"/>
      <c r="M29" s="31"/>
      <c r="N29" s="31"/>
      <c r="O29" s="31"/>
      <c r="P29" s="31"/>
      <c r="Q29" s="31"/>
      <c r="R29" s="31"/>
    </row>
    <row r="30" spans="1:23" x14ac:dyDescent="0.25">
      <c r="A30" s="31"/>
      <c r="B30" s="31"/>
      <c r="C30" s="31"/>
      <c r="D30" s="31"/>
      <c r="E30" s="31"/>
      <c r="F30" s="31"/>
      <c r="G30" s="31"/>
      <c r="H30" s="31"/>
      <c r="I30" s="31"/>
      <c r="J30" s="31"/>
      <c r="K30" s="31"/>
      <c r="L30" s="31"/>
      <c r="M30" s="31"/>
      <c r="N30" s="31"/>
      <c r="O30" s="31"/>
      <c r="P30" s="31"/>
      <c r="Q30" s="31"/>
      <c r="R30" s="31"/>
    </row>
    <row r="31" spans="1:23" x14ac:dyDescent="0.25">
      <c r="A31" s="27" t="s">
        <v>359</v>
      </c>
    </row>
    <row r="142" spans="35:35" x14ac:dyDescent="0.25">
      <c r="AI142" s="8"/>
    </row>
    <row r="180" spans="35:35" x14ac:dyDescent="0.25">
      <c r="AI180" s="8"/>
    </row>
    <row r="457" spans="35:35" x14ac:dyDescent="0.25">
      <c r="AI457" s="8"/>
    </row>
    <row r="688" spans="35:35" x14ac:dyDescent="0.25">
      <c r="AI688" s="8"/>
    </row>
    <row r="783" spans="35:35" x14ac:dyDescent="0.25">
      <c r="AI783" s="8"/>
    </row>
    <row r="971" spans="35:35" x14ac:dyDescent="0.25">
      <c r="AI971" s="8"/>
    </row>
    <row r="1050" spans="35:35" x14ac:dyDescent="0.25">
      <c r="AI1050" s="8"/>
    </row>
    <row r="1358" spans="35:35" x14ac:dyDescent="0.25">
      <c r="AI1358" s="8"/>
    </row>
    <row r="1414" spans="35:35" x14ac:dyDescent="0.25">
      <c r="AI1414" s="8"/>
    </row>
    <row r="1677" spans="35:35" x14ac:dyDescent="0.25">
      <c r="AI1677" s="8"/>
    </row>
    <row r="1869" spans="35:35" x14ac:dyDescent="0.25">
      <c r="AI1869" s="8"/>
    </row>
    <row r="1905" spans="35:35" x14ac:dyDescent="0.25">
      <c r="AI1905" s="8"/>
    </row>
    <row r="2190" spans="35:35" x14ac:dyDescent="0.25">
      <c r="AI2190" s="8"/>
    </row>
    <row r="2256" spans="35:35" x14ac:dyDescent="0.25">
      <c r="AI2256" s="8"/>
    </row>
    <row r="2504" spans="35:35" x14ac:dyDescent="0.25">
      <c r="AI2504" s="8"/>
    </row>
    <row r="2731" spans="35:35" x14ac:dyDescent="0.25">
      <c r="AI2731" s="8"/>
    </row>
    <row r="2823" spans="35:35" x14ac:dyDescent="0.25">
      <c r="AI2823" s="8"/>
    </row>
    <row r="3008" spans="35:35" x14ac:dyDescent="0.25">
      <c r="AI3008" s="8"/>
    </row>
    <row r="3220" spans="35:35" x14ac:dyDescent="0.25">
      <c r="AI3220" s="8"/>
    </row>
    <row r="3339" spans="35:35" x14ac:dyDescent="0.25">
      <c r="AI3339" s="8"/>
    </row>
    <row r="3593" spans="35:35" x14ac:dyDescent="0.25">
      <c r="AI3593" s="8"/>
    </row>
    <row r="3761" spans="35:35" x14ac:dyDescent="0.25">
      <c r="AI3761" s="8"/>
    </row>
    <row r="3796" spans="35:35" x14ac:dyDescent="0.25">
      <c r="AI3796" s="8"/>
    </row>
    <row r="3963" spans="35:35" x14ac:dyDescent="0.25">
      <c r="AI3963" s="8"/>
    </row>
    <row r="4188" spans="35:35" x14ac:dyDescent="0.25">
      <c r="AI4188" s="8"/>
    </row>
    <row r="4455" spans="35:35" x14ac:dyDescent="0.25">
      <c r="AI4455" s="8"/>
    </row>
    <row r="4553" spans="35:35" x14ac:dyDescent="0.25">
      <c r="AI4553" s="8"/>
    </row>
    <row r="4764" spans="35:35" x14ac:dyDescent="0.25">
      <c r="AI4764" s="8"/>
    </row>
    <row r="4851" spans="35:35" x14ac:dyDescent="0.25">
      <c r="AI4851" s="8"/>
    </row>
    <row r="5130" spans="35:35" x14ac:dyDescent="0.25">
      <c r="AI5130" s="8"/>
    </row>
    <row r="5219" spans="35:35" x14ac:dyDescent="0.25">
      <c r="AI5219" s="8"/>
    </row>
    <row r="5453" spans="35:35" x14ac:dyDescent="0.25">
      <c r="AI5453" s="8"/>
    </row>
    <row r="5517" spans="35:35" x14ac:dyDescent="0.25">
      <c r="AI5517" s="8"/>
    </row>
    <row r="5783" spans="35:35" x14ac:dyDescent="0.25">
      <c r="AI5783" s="8"/>
    </row>
    <row r="5897" spans="35:35" x14ac:dyDescent="0.25">
      <c r="AI5897" s="8"/>
    </row>
    <row r="6055" spans="35:35" x14ac:dyDescent="0.25">
      <c r="AI6055" s="8"/>
    </row>
    <row r="6318" spans="33:35" x14ac:dyDescent="0.25">
      <c r="AG6318" s="8"/>
      <c r="AI6318" s="8"/>
    </row>
    <row r="6418" spans="33:35" x14ac:dyDescent="0.25">
      <c r="AG6418" s="8"/>
      <c r="AI6418" s="8"/>
    </row>
    <row r="6444" spans="35:35" x14ac:dyDescent="0.25">
      <c r="AI6444" s="8"/>
    </row>
    <row r="6605" spans="33:35" x14ac:dyDescent="0.25">
      <c r="AG6605" s="8"/>
      <c r="AI6605" s="8"/>
    </row>
    <row r="6643" spans="35:35" x14ac:dyDescent="0.25">
      <c r="AI6643" s="8"/>
    </row>
    <row r="6825" spans="33:35" x14ac:dyDescent="0.25">
      <c r="AG6825" s="8"/>
      <c r="AI6825" s="8"/>
    </row>
    <row r="6862" spans="35:35" x14ac:dyDescent="0.25">
      <c r="AI6862" s="8"/>
    </row>
    <row r="7000" spans="35:35" x14ac:dyDescent="0.25">
      <c r="AI7000" s="8"/>
    </row>
    <row r="7026" spans="33:35" x14ac:dyDescent="0.25">
      <c r="AG7026" s="8"/>
      <c r="AI7026" s="8"/>
    </row>
    <row r="7074" spans="35:35" x14ac:dyDescent="0.25">
      <c r="AI7074" s="8"/>
    </row>
    <row r="7120" spans="33:35" x14ac:dyDescent="0.25">
      <c r="AG7120" s="8"/>
      <c r="AI7120" s="8"/>
    </row>
    <row r="7353" spans="33:35" x14ac:dyDescent="0.25">
      <c r="AG7353" s="8"/>
      <c r="AI7353" s="8"/>
    </row>
    <row r="7396" spans="35:35" x14ac:dyDescent="0.25">
      <c r="AI7396" s="8"/>
    </row>
    <row r="7467" spans="33:35" x14ac:dyDescent="0.25">
      <c r="AG7467" s="8"/>
      <c r="AI7467" s="8"/>
    </row>
    <row r="7554" spans="35:35" x14ac:dyDescent="0.25">
      <c r="AI7554" s="8"/>
    </row>
    <row r="7704" spans="33:35" x14ac:dyDescent="0.25">
      <c r="AG7704" s="8"/>
      <c r="AI7704" s="8"/>
    </row>
    <row r="7706" spans="33:35" x14ac:dyDescent="0.25">
      <c r="AI7706" s="8"/>
    </row>
    <row r="7785" spans="35:35" x14ac:dyDescent="0.25">
      <c r="AI7785" s="8"/>
    </row>
    <row r="7858" spans="33:35" x14ac:dyDescent="0.25">
      <c r="AG7858" s="8"/>
      <c r="AI7858" s="8"/>
    </row>
    <row r="7986" spans="33:35" x14ac:dyDescent="0.25">
      <c r="AG7986" s="8"/>
      <c r="AI7986" s="8"/>
    </row>
    <row r="8159" spans="33:35" x14ac:dyDescent="0.25">
      <c r="AG8159" s="8"/>
      <c r="AI8159" s="8"/>
    </row>
    <row r="8406" spans="33:35" x14ac:dyDescent="0.25">
      <c r="AG8406" s="8"/>
      <c r="AI8406" s="8"/>
    </row>
    <row r="8433" spans="33:35" x14ac:dyDescent="0.25">
      <c r="AG8433" s="8"/>
      <c r="AI8433" s="8"/>
    </row>
    <row r="8675" spans="33:35" x14ac:dyDescent="0.25">
      <c r="AG8675" s="8"/>
      <c r="AI8675" s="8"/>
    </row>
    <row r="8828" spans="33:35" x14ac:dyDescent="0.25">
      <c r="AG8828" s="8"/>
      <c r="AI8828" s="8"/>
    </row>
    <row r="9060" spans="33:35" x14ac:dyDescent="0.25">
      <c r="AG9060" s="8"/>
      <c r="AI9060" s="8"/>
    </row>
    <row r="9248" spans="33:35" x14ac:dyDescent="0.25">
      <c r="AG9248" s="8"/>
      <c r="AI9248" s="8"/>
    </row>
    <row r="9423" spans="33:35" x14ac:dyDescent="0.25">
      <c r="AG9423" s="8"/>
      <c r="AI9423" s="8"/>
    </row>
    <row r="9630" spans="33:35" x14ac:dyDescent="0.25">
      <c r="AG9630" s="8"/>
      <c r="AI9630" s="8"/>
    </row>
    <row r="9639" spans="33:35" x14ac:dyDescent="0.25">
      <c r="AG9639" s="8"/>
      <c r="AI9639" s="8"/>
    </row>
    <row r="9898" spans="33:35" x14ac:dyDescent="0.25">
      <c r="AG9898" s="8"/>
      <c r="AI9898" s="8"/>
    </row>
    <row r="10004" spans="33:35" x14ac:dyDescent="0.25">
      <c r="AG10004" s="8"/>
      <c r="AI10004" s="8"/>
    </row>
    <row r="10179" spans="33:35" x14ac:dyDescent="0.25">
      <c r="AG10179" s="8"/>
      <c r="AI10179" s="8"/>
    </row>
    <row r="10491" spans="33:35" x14ac:dyDescent="0.25">
      <c r="AG10491" s="8"/>
      <c r="AI10491" s="8"/>
    </row>
    <row r="10519" spans="33:35" x14ac:dyDescent="0.25">
      <c r="AG10519" s="8"/>
      <c r="AI10519" s="8"/>
    </row>
    <row r="10683" spans="33:35" x14ac:dyDescent="0.25">
      <c r="AG10683" s="8"/>
      <c r="AI10683" s="8"/>
    </row>
    <row r="10924" spans="33:35" x14ac:dyDescent="0.25">
      <c r="AG10924" s="8"/>
      <c r="AI10924" s="8"/>
    </row>
    <row r="11055" spans="33:35" x14ac:dyDescent="0.25">
      <c r="AG11055" s="8"/>
      <c r="AI11055" s="8"/>
    </row>
    <row r="11212" spans="33:35" x14ac:dyDescent="0.25">
      <c r="AG11212" s="8"/>
      <c r="AI11212" s="8"/>
    </row>
    <row r="11465" spans="33:35" x14ac:dyDescent="0.25">
      <c r="AG11465" s="8"/>
      <c r="AI11465" s="8"/>
    </row>
    <row r="11674" spans="33:35" x14ac:dyDescent="0.25">
      <c r="AG11674" s="8"/>
      <c r="AI11674" s="8"/>
    </row>
    <row r="11829" spans="33:35" x14ac:dyDescent="0.25">
      <c r="AG11829" s="8"/>
      <c r="AI11829" s="8"/>
    </row>
    <row r="11869" spans="33:35" x14ac:dyDescent="0.25">
      <c r="AG11869" s="8"/>
      <c r="AI11869" s="8"/>
    </row>
    <row r="12174" spans="33:35" x14ac:dyDescent="0.25">
      <c r="AG12174" s="8"/>
      <c r="AI12174" s="8"/>
    </row>
    <row r="12288" spans="33:35" x14ac:dyDescent="0.25">
      <c r="AG12288" s="8"/>
      <c r="AI12288" s="8"/>
    </row>
    <row r="12419" spans="33:35" x14ac:dyDescent="0.25">
      <c r="AG12419" s="8"/>
      <c r="AI12419" s="8"/>
    </row>
    <row r="12619" spans="33:35" x14ac:dyDescent="0.25">
      <c r="AG12619" s="8"/>
      <c r="AI12619" s="8"/>
    </row>
  </sheetData>
  <mergeCells count="1">
    <mergeCell ref="A29:R30"/>
  </mergeCells>
  <hyperlinks>
    <hyperlink ref="A31" location="'Read Me'!A1" display="Return to Read Me" xr:uid="{275727C4-CD5E-4E91-B901-6BCB7302958F}"/>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8A667-34BF-4B70-8C6C-F6C10CEC2441}">
  <sheetPr codeName="Sheet8"/>
  <dimension ref="A1:AR12616"/>
  <sheetViews>
    <sheetView zoomScale="70" zoomScaleNormal="70" workbookViewId="0">
      <selection activeCell="A32" sqref="A32"/>
    </sheetView>
  </sheetViews>
  <sheetFormatPr defaultRowHeight="18" x14ac:dyDescent="0.25"/>
  <cols>
    <col min="1" max="16384" width="9.140625" style="1"/>
  </cols>
  <sheetData>
    <row r="1" spans="1:44" ht="26.25" x14ac:dyDescent="0.4">
      <c r="A1" s="2" t="s">
        <v>367</v>
      </c>
      <c r="U1" s="3"/>
    </row>
    <row r="2" spans="1:44" ht="90" x14ac:dyDescent="0.25">
      <c r="U2" s="3"/>
      <c r="W2" s="1" t="s">
        <v>24</v>
      </c>
      <c r="X2" s="4" t="s">
        <v>25</v>
      </c>
      <c r="Y2" s="4" t="s">
        <v>26</v>
      </c>
      <c r="Z2" s="5"/>
      <c r="AP2" s="6"/>
      <c r="AQ2" s="6"/>
      <c r="AR2" s="6"/>
    </row>
    <row r="3" spans="1:44" x14ac:dyDescent="0.25">
      <c r="V3" s="1" t="s">
        <v>27</v>
      </c>
      <c r="W3" s="6">
        <v>0.62224940000000006</v>
      </c>
      <c r="X3" s="6">
        <v>0.41723149999999998</v>
      </c>
      <c r="Y3" s="6">
        <v>0.48822634999999998</v>
      </c>
      <c r="Z3" s="7"/>
      <c r="AP3" s="6"/>
      <c r="AQ3" s="6"/>
      <c r="AR3" s="6"/>
    </row>
    <row r="4" spans="1:44" x14ac:dyDescent="0.25">
      <c r="V4" s="1" t="s">
        <v>28</v>
      </c>
      <c r="W4" s="6">
        <v>0.94976959999999999</v>
      </c>
      <c r="X4" s="6">
        <v>0.2700649</v>
      </c>
      <c r="Y4" s="6">
        <v>0.28118300000000002</v>
      </c>
      <c r="Z4" s="7"/>
    </row>
    <row r="28" spans="1:18" x14ac:dyDescent="0.25">
      <c r="A28" s="1" t="s">
        <v>324</v>
      </c>
    </row>
    <row r="29" spans="1:18" ht="18" customHeight="1" x14ac:dyDescent="0.25">
      <c r="A29" s="31" t="s">
        <v>329</v>
      </c>
      <c r="B29" s="31"/>
      <c r="C29" s="31"/>
      <c r="D29" s="31"/>
      <c r="E29" s="31"/>
      <c r="F29" s="31"/>
      <c r="G29" s="31"/>
      <c r="H29" s="31"/>
      <c r="I29" s="31"/>
      <c r="J29" s="31"/>
      <c r="K29" s="31"/>
      <c r="L29" s="31"/>
      <c r="M29" s="31"/>
      <c r="N29" s="31"/>
      <c r="O29" s="31"/>
      <c r="P29" s="31"/>
      <c r="Q29" s="31"/>
      <c r="R29" s="31"/>
    </row>
    <row r="30" spans="1:18" x14ac:dyDescent="0.25">
      <c r="A30" s="31"/>
      <c r="B30" s="31"/>
      <c r="C30" s="31"/>
      <c r="D30" s="31"/>
      <c r="E30" s="31"/>
      <c r="F30" s="31"/>
      <c r="G30" s="31"/>
      <c r="H30" s="31"/>
      <c r="I30" s="31"/>
      <c r="J30" s="31"/>
      <c r="K30" s="31"/>
      <c r="L30" s="31"/>
      <c r="M30" s="31"/>
      <c r="N30" s="31"/>
      <c r="O30" s="31"/>
      <c r="P30" s="31"/>
      <c r="Q30" s="31"/>
      <c r="R30" s="31"/>
    </row>
    <row r="31" spans="1:18" x14ac:dyDescent="0.25">
      <c r="A31" s="31"/>
      <c r="B31" s="31"/>
      <c r="C31" s="31"/>
      <c r="D31" s="31"/>
      <c r="E31" s="31"/>
      <c r="F31" s="31"/>
      <c r="G31" s="31"/>
      <c r="H31" s="31"/>
      <c r="I31" s="31"/>
      <c r="J31" s="31"/>
      <c r="K31" s="31"/>
      <c r="L31" s="31"/>
      <c r="M31" s="31"/>
      <c r="N31" s="31"/>
      <c r="O31" s="31"/>
      <c r="P31" s="31"/>
      <c r="Q31" s="31"/>
      <c r="R31" s="31"/>
    </row>
    <row r="32" spans="1:18" x14ac:dyDescent="0.25">
      <c r="A32" s="27" t="s">
        <v>359</v>
      </c>
    </row>
    <row r="139" spans="36:36" x14ac:dyDescent="0.25">
      <c r="AJ139" s="8"/>
    </row>
    <row r="177" spans="36:36" x14ac:dyDescent="0.25">
      <c r="AJ177" s="8"/>
    </row>
    <row r="454" spans="36:36" x14ac:dyDescent="0.25">
      <c r="AJ454" s="8"/>
    </row>
    <row r="685" spans="36:36" x14ac:dyDescent="0.25">
      <c r="AJ685" s="8"/>
    </row>
    <row r="780" spans="36:36" x14ac:dyDescent="0.25">
      <c r="AJ780" s="8"/>
    </row>
    <row r="968" spans="36:36" x14ac:dyDescent="0.25">
      <c r="AJ968" s="8"/>
    </row>
    <row r="1047" spans="36:36" x14ac:dyDescent="0.25">
      <c r="AJ1047" s="8"/>
    </row>
    <row r="1355" spans="36:36" x14ac:dyDescent="0.25">
      <c r="AJ1355" s="8"/>
    </row>
    <row r="1411" spans="36:36" x14ac:dyDescent="0.25">
      <c r="AJ1411" s="8"/>
    </row>
    <row r="1674" spans="36:36" x14ac:dyDescent="0.25">
      <c r="AJ1674" s="8"/>
    </row>
    <row r="1866" spans="36:36" x14ac:dyDescent="0.25">
      <c r="AJ1866" s="8"/>
    </row>
    <row r="1902" spans="36:36" x14ac:dyDescent="0.25">
      <c r="AJ1902" s="8"/>
    </row>
    <row r="2187" spans="36:36" x14ac:dyDescent="0.25">
      <c r="AJ2187" s="8"/>
    </row>
    <row r="2253" spans="36:36" x14ac:dyDescent="0.25">
      <c r="AJ2253" s="8"/>
    </row>
    <row r="2501" spans="36:36" x14ac:dyDescent="0.25">
      <c r="AJ2501" s="8"/>
    </row>
    <row r="2728" spans="36:36" x14ac:dyDescent="0.25">
      <c r="AJ2728" s="8"/>
    </row>
    <row r="2820" spans="36:36" x14ac:dyDescent="0.25">
      <c r="AJ2820" s="8"/>
    </row>
    <row r="3005" spans="36:36" x14ac:dyDescent="0.25">
      <c r="AJ3005" s="8"/>
    </row>
    <row r="3217" spans="36:36" x14ac:dyDescent="0.25">
      <c r="AJ3217" s="8"/>
    </row>
    <row r="3336" spans="36:36" x14ac:dyDescent="0.25">
      <c r="AJ3336" s="8"/>
    </row>
    <row r="3590" spans="36:36" x14ac:dyDescent="0.25">
      <c r="AJ3590" s="8"/>
    </row>
    <row r="3758" spans="36:36" x14ac:dyDescent="0.25">
      <c r="AJ3758" s="8"/>
    </row>
    <row r="3793" spans="36:36" x14ac:dyDescent="0.25">
      <c r="AJ3793" s="8"/>
    </row>
    <row r="3960" spans="36:36" x14ac:dyDescent="0.25">
      <c r="AJ3960" s="8"/>
    </row>
    <row r="4185" spans="36:36" x14ac:dyDescent="0.25">
      <c r="AJ4185" s="8"/>
    </row>
    <row r="4452" spans="36:36" x14ac:dyDescent="0.25">
      <c r="AJ4452" s="8"/>
    </row>
    <row r="4550" spans="36:36" x14ac:dyDescent="0.25">
      <c r="AJ4550" s="8"/>
    </row>
    <row r="4761" spans="36:36" x14ac:dyDescent="0.25">
      <c r="AJ4761" s="8"/>
    </row>
    <row r="4848" spans="36:36" x14ac:dyDescent="0.25">
      <c r="AJ4848" s="8"/>
    </row>
    <row r="5127" spans="36:36" x14ac:dyDescent="0.25">
      <c r="AJ5127" s="8"/>
    </row>
    <row r="5216" spans="36:36" x14ac:dyDescent="0.25">
      <c r="AJ5216" s="8"/>
    </row>
    <row r="5450" spans="36:36" x14ac:dyDescent="0.25">
      <c r="AJ5450" s="8"/>
    </row>
    <row r="5514" spans="36:36" x14ac:dyDescent="0.25">
      <c r="AJ5514" s="8"/>
    </row>
    <row r="5780" spans="36:36" x14ac:dyDescent="0.25">
      <c r="AJ5780" s="8"/>
    </row>
    <row r="5894" spans="36:36" x14ac:dyDescent="0.25">
      <c r="AJ5894" s="8"/>
    </row>
    <row r="6052" spans="36:36" x14ac:dyDescent="0.25">
      <c r="AJ6052" s="8"/>
    </row>
    <row r="6315" spans="34:36" x14ac:dyDescent="0.25">
      <c r="AH6315" s="8"/>
      <c r="AJ6315" s="8"/>
    </row>
    <row r="6415" spans="34:36" x14ac:dyDescent="0.25">
      <c r="AH6415" s="8"/>
      <c r="AJ6415" s="8"/>
    </row>
    <row r="6441" spans="36:36" x14ac:dyDescent="0.25">
      <c r="AJ6441" s="8"/>
    </row>
    <row r="6602" spans="34:36" x14ac:dyDescent="0.25">
      <c r="AH6602" s="8"/>
      <c r="AJ6602" s="8"/>
    </row>
    <row r="6640" spans="36:36" x14ac:dyDescent="0.25">
      <c r="AJ6640" s="8"/>
    </row>
    <row r="6822" spans="34:36" x14ac:dyDescent="0.25">
      <c r="AH6822" s="8"/>
      <c r="AJ6822" s="8"/>
    </row>
    <row r="6859" spans="36:36" x14ac:dyDescent="0.25">
      <c r="AJ6859" s="8"/>
    </row>
    <row r="6997" spans="36:36" x14ac:dyDescent="0.25">
      <c r="AJ6997" s="8"/>
    </row>
    <row r="7023" spans="34:36" x14ac:dyDescent="0.25">
      <c r="AH7023" s="8"/>
      <c r="AJ7023" s="8"/>
    </row>
    <row r="7071" spans="36:36" x14ac:dyDescent="0.25">
      <c r="AJ7071" s="8"/>
    </row>
    <row r="7117" spans="34:36" x14ac:dyDescent="0.25">
      <c r="AH7117" s="8"/>
      <c r="AJ7117" s="8"/>
    </row>
    <row r="7350" spans="34:36" x14ac:dyDescent="0.25">
      <c r="AH7350" s="8"/>
      <c r="AJ7350" s="8"/>
    </row>
    <row r="7393" spans="36:36" x14ac:dyDescent="0.25">
      <c r="AJ7393" s="8"/>
    </row>
    <row r="7464" spans="34:36" x14ac:dyDescent="0.25">
      <c r="AH7464" s="8"/>
      <c r="AJ7464" s="8"/>
    </row>
    <row r="7551" spans="36:36" x14ac:dyDescent="0.25">
      <c r="AJ7551" s="8"/>
    </row>
    <row r="7701" spans="34:36" x14ac:dyDescent="0.25">
      <c r="AH7701" s="8"/>
      <c r="AJ7701" s="8"/>
    </row>
    <row r="7703" spans="34:36" x14ac:dyDescent="0.25">
      <c r="AJ7703" s="8"/>
    </row>
    <row r="7782" spans="36:36" x14ac:dyDescent="0.25">
      <c r="AJ7782" s="8"/>
    </row>
    <row r="7855" spans="34:36" x14ac:dyDescent="0.25">
      <c r="AH7855" s="8"/>
      <c r="AJ7855" s="8"/>
    </row>
    <row r="7983" spans="34:36" x14ac:dyDescent="0.25">
      <c r="AH7983" s="8"/>
      <c r="AJ7983" s="8"/>
    </row>
    <row r="8156" spans="34:36" x14ac:dyDescent="0.25">
      <c r="AH8156" s="8"/>
      <c r="AJ8156" s="8"/>
    </row>
    <row r="8403" spans="34:36" x14ac:dyDescent="0.25">
      <c r="AH8403" s="8"/>
      <c r="AJ8403" s="8"/>
    </row>
    <row r="8430" spans="34:36" x14ac:dyDescent="0.25">
      <c r="AH8430" s="8"/>
      <c r="AJ8430" s="8"/>
    </row>
    <row r="8672" spans="34:36" x14ac:dyDescent="0.25">
      <c r="AH8672" s="8"/>
      <c r="AJ8672" s="8"/>
    </row>
    <row r="8825" spans="34:36" x14ac:dyDescent="0.25">
      <c r="AH8825" s="8"/>
      <c r="AJ8825" s="8"/>
    </row>
    <row r="9057" spans="34:36" x14ac:dyDescent="0.25">
      <c r="AH9057" s="8"/>
      <c r="AJ9057" s="8"/>
    </row>
    <row r="9245" spans="34:36" x14ac:dyDescent="0.25">
      <c r="AH9245" s="8"/>
      <c r="AJ9245" s="8"/>
    </row>
    <row r="9420" spans="34:36" x14ac:dyDescent="0.25">
      <c r="AH9420" s="8"/>
      <c r="AJ9420" s="8"/>
    </row>
    <row r="9627" spans="34:36" x14ac:dyDescent="0.25">
      <c r="AH9627" s="8"/>
      <c r="AJ9627" s="8"/>
    </row>
    <row r="9636" spans="34:36" x14ac:dyDescent="0.25">
      <c r="AH9636" s="8"/>
      <c r="AJ9636" s="8"/>
    </row>
    <row r="9895" spans="34:36" x14ac:dyDescent="0.25">
      <c r="AH9895" s="8"/>
      <c r="AJ9895" s="8"/>
    </row>
    <row r="10001" spans="34:36" x14ac:dyDescent="0.25">
      <c r="AH10001" s="8"/>
      <c r="AJ10001" s="8"/>
    </row>
    <row r="10176" spans="34:36" x14ac:dyDescent="0.25">
      <c r="AH10176" s="8"/>
      <c r="AJ10176" s="8"/>
    </row>
    <row r="10488" spans="34:36" x14ac:dyDescent="0.25">
      <c r="AH10488" s="8"/>
      <c r="AJ10488" s="8"/>
    </row>
    <row r="10516" spans="34:36" x14ac:dyDescent="0.25">
      <c r="AH10516" s="8"/>
      <c r="AJ10516" s="8"/>
    </row>
    <row r="10680" spans="34:36" x14ac:dyDescent="0.25">
      <c r="AH10680" s="8"/>
      <c r="AJ10680" s="8"/>
    </row>
    <row r="10921" spans="34:36" x14ac:dyDescent="0.25">
      <c r="AH10921" s="8"/>
      <c r="AJ10921" s="8"/>
    </row>
    <row r="11052" spans="34:36" x14ac:dyDescent="0.25">
      <c r="AH11052" s="8"/>
      <c r="AJ11052" s="8"/>
    </row>
    <row r="11209" spans="34:36" x14ac:dyDescent="0.25">
      <c r="AH11209" s="8"/>
      <c r="AJ11209" s="8"/>
    </row>
    <row r="11462" spans="34:36" x14ac:dyDescent="0.25">
      <c r="AH11462" s="8"/>
      <c r="AJ11462" s="8"/>
    </row>
    <row r="11671" spans="34:36" x14ac:dyDescent="0.25">
      <c r="AH11671" s="8"/>
      <c r="AJ11671" s="8"/>
    </row>
    <row r="11826" spans="34:36" x14ac:dyDescent="0.25">
      <c r="AH11826" s="8"/>
      <c r="AJ11826" s="8"/>
    </row>
    <row r="11866" spans="34:36" x14ac:dyDescent="0.25">
      <c r="AH11866" s="8"/>
      <c r="AJ11866" s="8"/>
    </row>
    <row r="12171" spans="34:36" x14ac:dyDescent="0.25">
      <c r="AH12171" s="8"/>
      <c r="AJ12171" s="8"/>
    </row>
    <row r="12285" spans="34:36" x14ac:dyDescent="0.25">
      <c r="AH12285" s="8"/>
      <c r="AJ12285" s="8"/>
    </row>
    <row r="12416" spans="34:36" x14ac:dyDescent="0.25">
      <c r="AH12416" s="8"/>
      <c r="AJ12416" s="8"/>
    </row>
    <row r="12616" spans="34:36" x14ac:dyDescent="0.25">
      <c r="AH12616" s="8"/>
      <c r="AJ12616" s="8"/>
    </row>
  </sheetData>
  <mergeCells count="1">
    <mergeCell ref="A29:R31"/>
  </mergeCells>
  <hyperlinks>
    <hyperlink ref="A32" location="'Read Me'!A1" display="Return to Read Me" xr:uid="{B6F69F62-A84F-429E-8B7B-461226BE5888}"/>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Read Me</vt:lpstr>
      <vt:lpstr>1.1.A</vt:lpstr>
      <vt:lpstr>1.1.B</vt:lpstr>
      <vt:lpstr>1.1.C</vt:lpstr>
      <vt:lpstr>1.1.D</vt:lpstr>
      <vt:lpstr>1.1.E</vt:lpstr>
      <vt:lpstr>1.1.F</vt:lpstr>
      <vt:lpstr>1.2.A</vt:lpstr>
      <vt:lpstr>1.2.B</vt:lpstr>
      <vt:lpstr>1.3.A</vt:lpstr>
      <vt:lpstr>1.3.B</vt:lpstr>
      <vt:lpstr>1.3.C</vt:lpstr>
      <vt:lpstr>1.3.D</vt:lpstr>
      <vt:lpstr>1.4.A</vt:lpstr>
      <vt:lpstr>1.4.B</vt:lpstr>
      <vt:lpstr>1.4.C</vt:lpstr>
      <vt:lpstr>1.4.D</vt:lpstr>
      <vt:lpstr>1.4.E</vt:lpstr>
      <vt:lpstr>1.4.F</vt:lpstr>
      <vt:lpstr>1.5.A</vt:lpstr>
      <vt:lpstr>1.5.B</vt:lpstr>
      <vt:lpstr>1.5.C</vt:lpstr>
      <vt:lpstr>1.5.D</vt:lpstr>
      <vt:lpstr>1.6.A </vt:lpstr>
      <vt:lpstr>1.6.B</vt:lpstr>
      <vt:lpstr>1.6.C</vt:lpstr>
      <vt:lpstr>1.6.D</vt:lpstr>
      <vt:lpstr>1.6.E</vt:lpstr>
      <vt:lpstr>1.6.F</vt:lpstr>
      <vt:lpstr>1.7.A</vt:lpstr>
      <vt:lpstr>1.7.B</vt:lpstr>
      <vt:lpstr>1.7.C</vt:lpstr>
      <vt:lpstr>1.7.D</vt:lpstr>
      <vt:lpstr>1.7.E</vt:lpstr>
      <vt:lpstr>1.7.F</vt:lpstr>
      <vt:lpstr>1.8.A</vt:lpstr>
      <vt:lpstr>1.8.B</vt:lpstr>
      <vt:lpstr>1.8.C</vt:lpstr>
      <vt:lpstr>1.8.D</vt:lpstr>
      <vt:lpstr>1.8.E</vt:lpstr>
      <vt:lpstr>1.8.F</vt:lpstr>
      <vt:lpstr>1.9.A</vt:lpstr>
      <vt:lpstr>1.9.B</vt:lpstr>
      <vt:lpstr>1.9.C</vt:lpstr>
      <vt:lpstr>1.9.D</vt:lpstr>
      <vt:lpstr>1.10.A</vt:lpstr>
      <vt:lpstr>1.10.B</vt:lpstr>
      <vt:lpstr>1.10.C</vt:lpstr>
      <vt:lpstr>1.10.D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Xinyue Wang</dc:creator>
  <cp:lastModifiedBy>Naotaka Sugawara</cp:lastModifiedBy>
  <dcterms:created xsi:type="dcterms:W3CDTF">2018-10-24T16:36:11Z</dcterms:created>
  <dcterms:modified xsi:type="dcterms:W3CDTF">2018-11-06T15:22:17Z</dcterms:modified>
</cp:coreProperties>
</file>