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255" tabRatio="885" activeTab="0"/>
  </bookViews>
  <sheets>
    <sheet name="Overview" sheetId="1" r:id="rId1"/>
    <sheet name="FinancialData " sheetId="2" r:id="rId2"/>
    <sheet name="Risk Assesment" sheetId="3" r:id="rId3"/>
    <sheet name="Rating " sheetId="4" r:id="rId4"/>
    <sheet name="Project Indicators" sheetId="5" r:id="rId5"/>
    <sheet name="Lessons Learned" sheetId="6" r:id="rId6"/>
    <sheet name="Results Tracker" sheetId="7" r:id="rId7"/>
    <sheet name="Units for Indicators" sheetId="8" r:id="rId8"/>
  </sheets>
  <externalReferences>
    <externalReference r:id="rId11"/>
    <externalReference r:id="rId12"/>
    <externalReference r:id="rId13"/>
  </externalReferences>
  <definedNames>
    <definedName name="_xlfn.AGGREGATE" hidden="1">#NAME?</definedName>
    <definedName name="Month">'[1]Dropdowns'!$G$2:$G$13</definedName>
    <definedName name="_xlnm.Print_Area" localSheetId="1">'FinancialData '!$A$1:$H$73</definedName>
    <definedName name="_xlnm.Print_Area" localSheetId="5">'Lessons Learned'!$A$1:$E$28</definedName>
    <definedName name="_xlnm.Print_Area" localSheetId="0">'Overview'!$A$1:$E$72</definedName>
    <definedName name="_xlnm.Print_Area" localSheetId="4">'Project Indicators'!$A$1:$I$26</definedName>
    <definedName name="_xlnm.Print_Area" localSheetId="3">'Rating '!$A$1:$K$86</definedName>
    <definedName name="_xlnm.Print_Area" localSheetId="2">'Risk Assesment'!$A$1:$G$33</definedName>
    <definedName name="type1" localSheetId="1">'[3]Results Tracker'!$G$146:$G$149</definedName>
    <definedName name="type1">'[2]Results Tracker'!$G$146:$G$149</definedName>
    <definedName name="Year">'[1]Dropdowns'!$H$2:$H$36</definedName>
  </definedNames>
  <calcPr fullCalcOnLoad="1"/>
</workbook>
</file>

<file path=xl/sharedStrings.xml><?xml version="1.0" encoding="utf-8"?>
<sst xmlns="http://schemas.openxmlformats.org/spreadsheetml/2006/main" count="1718" uniqueCount="920">
  <si>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</si>
  <si>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</si>
  <si>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</si>
  <si>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</si>
  <si>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</si>
  <si>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</si>
  <si>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</si>
  <si>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</si>
  <si>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</si>
  <si>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</si>
  <si>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</si>
  <si>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</si>
  <si>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</si>
  <si>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</si>
  <si>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</si>
  <si>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</si>
  <si>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</si>
  <si>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</si>
  <si>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</si>
  <si>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</si>
  <si>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</si>
  <si>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</si>
  <si>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</si>
  <si>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</si>
  <si>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</si>
  <si>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</si>
  <si>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</si>
  <si>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</si>
  <si>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</si>
  <si>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</si>
  <si>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</si>
  <si>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</si>
  <si>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</si>
  <si>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</si>
  <si>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</si>
  <si>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</si>
  <si>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</si>
  <si>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</si>
  <si>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</si>
  <si>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</si>
  <si>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</si>
  <si>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</si>
  <si>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</si>
  <si>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</si>
  <si>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</si>
  <si>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</si>
  <si>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</si>
  <si>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</si>
  <si>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</si>
  <si>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</si>
  <si>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</si>
  <si>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</si>
  <si>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</si>
  <si>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</si>
  <si>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</si>
  <si>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</si>
  <si>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</si>
  <si>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</si>
  <si>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</si>
  <si>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</si>
  <si>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</si>
  <si>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</si>
  <si>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</si>
  <si>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</si>
  <si>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</si>
  <si>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</si>
  <si>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</si>
  <si>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</si>
  <si>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</si>
  <si>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</si>
  <si>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</si>
  <si>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</si>
  <si>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</si>
  <si>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</si>
  <si>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</si>
  <si>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</si>
  <si>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</si>
  <si>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</si>
  <si>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</si>
  <si>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</si>
  <si>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</si>
  <si>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</si>
  <si>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</si>
  <si>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</si>
  <si>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</si>
  <si>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</si>
  <si>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</si>
  <si>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</si>
  <si>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</si>
  <si>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</si>
  <si>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</si>
  <si>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</si>
  <si>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</si>
  <si>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</si>
  <si>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</si>
  <si>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</si>
  <si>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</si>
  <si>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</si>
  <si>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</si>
  <si>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</si>
  <si>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</si>
  <si>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</si>
  <si>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</si>
  <si>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</si>
  <si>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</si>
  <si>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</si>
  <si>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</si>
  <si>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</si>
  <si>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</si>
  <si>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</si>
  <si>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</si>
  <si>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</si>
  <si>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</si>
  <si>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</si>
  <si>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</si>
  <si>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</si>
  <si>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</si>
  <si>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</si>
  <si>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</si>
  <si>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</si>
  <si>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</si>
  <si>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</si>
  <si>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</si>
  <si>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</si>
  <si>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</si>
  <si>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</si>
  <si>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</si>
  <si>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</si>
  <si>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</si>
  <si>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</si>
  <si>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</si>
  <si>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</si>
  <si>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</si>
  <si>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</si>
  <si>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</si>
  <si>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</si>
  <si>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</si>
  <si>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</si>
  <si>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</si>
  <si>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</si>
  <si>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</si>
  <si>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</si>
  <si>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</si>
  <si>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</si>
  <si>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</si>
  <si>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</si>
  <si>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</si>
  <si>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</si>
  <si>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</si>
  <si>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</si>
  <si>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</si>
  <si>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</si>
  <si>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</si>
  <si>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</si>
  <si>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</si>
  <si>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</si>
  <si>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</si>
  <si>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</si>
  <si>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</si>
  <si>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</si>
  <si>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</si>
  <si>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</si>
  <si>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</si>
  <si>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</si>
  <si>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</si>
  <si>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</si>
  <si>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</si>
  <si>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</si>
  <si>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</si>
  <si>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</si>
  <si>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</si>
  <si>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</si>
  <si>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</si>
  <si>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</si>
  <si>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</si>
  <si>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</si>
  <si>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</si>
  <si>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</si>
  <si>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</si>
  <si>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</si>
  <si>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</si>
  <si>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</si>
  <si>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</si>
  <si>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</si>
  <si>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</si>
  <si>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</si>
  <si>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</si>
  <si>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</si>
  <si>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</si>
  <si>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</si>
  <si>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</si>
  <si>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</si>
  <si>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</si>
  <si>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</si>
  <si>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</si>
  <si>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</si>
  <si>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</si>
  <si>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</si>
  <si>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</si>
  <si>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</si>
  <si>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</si>
  <si>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</si>
  <si>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</si>
  <si>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</si>
  <si>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</si>
  <si>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</si>
  <si>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</si>
  <si>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</si>
  <si>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</si>
  <si>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</si>
  <si>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</si>
  <si>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</si>
  <si>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</si>
  <si>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</si>
  <si>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</si>
  <si>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</si>
  <si>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</si>
  <si>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</si>
  <si>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</si>
  <si>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</si>
  <si>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</si>
  <si>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</si>
  <si>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</si>
  <si>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</si>
  <si>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</si>
  <si>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</si>
  <si>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</si>
  <si>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</si>
  <si>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</si>
  <si>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</si>
  <si>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</si>
  <si>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</si>
  <si>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</si>
  <si>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</si>
  <si>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</si>
  <si>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</si>
  <si>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</si>
  <si>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</si>
  <si>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</si>
  <si>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</si>
  <si>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</si>
  <si>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</si>
  <si>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</si>
  <si>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</si>
  <si>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</si>
  <si>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</si>
  <si>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</si>
  <si>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</si>
  <si>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</si>
  <si>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</si>
  <si>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</si>
  <si>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</si>
  <si>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</si>
  <si>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</si>
  <si>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</si>
  <si>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</si>
  <si>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</si>
  <si>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</si>
  <si>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</si>
  <si>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</si>
  <si>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</si>
  <si>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</si>
  <si>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</si>
  <si>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</si>
  <si>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</si>
  <si>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</si>
  <si>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</si>
  <si>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</si>
  <si>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</si>
  <si>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</si>
  <si>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</si>
  <si>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</si>
  <si>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</si>
  <si>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</si>
  <si>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</si>
  <si>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</si>
  <si>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</si>
  <si>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</si>
  <si>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</si>
  <si>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</si>
  <si>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</si>
  <si>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</si>
  <si>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</si>
  <si>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</si>
  <si>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</si>
  <si>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</si>
  <si>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</si>
  <si>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</si>
  <si>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</si>
  <si>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</si>
  <si>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</si>
  <si>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</si>
  <si>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</si>
  <si>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</si>
  <si>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</si>
  <si>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</si>
  <si>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</si>
  <si>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</si>
  <si>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</si>
  <si>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</si>
  <si>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</si>
  <si>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</si>
  <si>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</si>
  <si>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Climate Change Adaptation Programme in the Coastal Zone of Mauritius</t>
  </si>
  <si>
    <t>United Nations Development Programme (UNDP)</t>
  </si>
  <si>
    <t>Multilateral Implementing Entity</t>
  </si>
  <si>
    <t>Port Louis</t>
  </si>
  <si>
    <t>Mrs. D. Lan Ng</t>
  </si>
  <si>
    <t>simon.springett@undp.org</t>
  </si>
  <si>
    <t>www.adaptation-fund.org</t>
  </si>
  <si>
    <t>Execution Costs</t>
  </si>
  <si>
    <t>Local</t>
  </si>
  <si>
    <t>Detailed technical assessment of each site</t>
  </si>
  <si>
    <t>Technical design of coastal protection measures at each of three sites</t>
  </si>
  <si>
    <t>Successful construction of physical interventions at each of the three sites</t>
  </si>
  <si>
    <t>Analysis of data and
development of recommendations
on how the interventions can
be adjusted for other vulnerable coastal locations in ROM</t>
  </si>
  <si>
    <t>Monitoring
programme designed, to include scoping of suitable parameters, including beach width and slope; depth of adjacent lagoonal sediments; wave height, period, and run-up; direction of nearshore
current</t>
  </si>
  <si>
    <t>A targeted coastal process/weather event monitoring system in place</t>
  </si>
  <si>
    <t>Assessment of the current sea state monitoring systems (Mauritius Meteorological Services and Mauritius
Oceanography Institute) and definition of
required critical parameters and operational
requirements for an early warning system.</t>
  </si>
  <si>
    <t>The early warning system installed and implemented</t>
  </si>
  <si>
    <t>Handbook on Coastal Adaptation” packaged as training modules for coastal
communities, relevant Government agencies, and private sector stakeholders</t>
  </si>
  <si>
    <t>Short course on Coastal Engineering designed and delivered</t>
  </si>
  <si>
    <t>Specialized course on Cost-Benefit  Analysis of coastal adaptation measures
designed and delivered</t>
  </si>
  <si>
    <t>A National Coastal Zone Adaptation that
addresses all perceived climate change risks in the coastal zone of ROM over at least the next 20 years, with recommendations
for supporting policies and regulations</t>
  </si>
  <si>
    <t>A set of recommendations on best technical and institutional adaptation
practices suitable for the coastal zone of ROM.</t>
  </si>
  <si>
    <t>Definition of the required structure and
processes for one “clearinghouse”  or climate change oversight in the coastal zone of ROM</t>
  </si>
  <si>
    <t>Recommendations for new economic instruments</t>
  </si>
  <si>
    <t xml:space="preserve">Handbook, training modules, and website content capturing best coastal adaptation practices for the Mauritius context </t>
  </si>
  <si>
    <t>Dissemination of lessons learned from the
programme with coastal stakeholders in
other locations in the southern Indian Ocean</t>
  </si>
  <si>
    <t>Interpretive signs and smallscale models of
coastal processes designed and installed at each site, explaining the science of climate
change and coastal processes</t>
  </si>
  <si>
    <t xml:space="preserve">Public awareness campaigns on climate change in the coastal zone designed and delivered </t>
  </si>
  <si>
    <t>Priority ranking of vulnerable coastal sites established, to guide the order of future investment by the Government of Mauritius and the private sector</t>
  </si>
  <si>
    <t>The District Councils are represented in the Programme Board  and in programme activities.  The positive results of the coastal protection measures are disseminated and well understood by the District Councils.</t>
  </si>
  <si>
    <t>Number of physical assets strengthened or constructed to withstand conditions resulting from climate variability and change (by asset types)</t>
  </si>
  <si>
    <t>Relevant threat and hazard information generated and disseminated to stakeholders on a timely basis</t>
  </si>
  <si>
    <t>Number and type of targeted institutions with the capacity to minimise exposure to CC.</t>
  </si>
  <si>
    <t>HS</t>
  </si>
  <si>
    <t>This component shall be implemented upon completion of the works and monitoring of the effectiveness of the adaptation measures through lessons learned.</t>
  </si>
  <si>
    <t xml:space="preserve">           S</t>
  </si>
  <si>
    <t>mnkhedah@yahoo.com</t>
  </si>
  <si>
    <t>Number, type and sector of policies introduced or adjusted to address Climate Change Risks.</t>
  </si>
  <si>
    <t>Available</t>
  </si>
  <si>
    <t>Courses developed and implemented</t>
  </si>
  <si>
    <t>Nuvin KHEDAH, project manager</t>
  </si>
  <si>
    <t>Public agencies are unclear on their obligations regarding management of climate change effects in the coastal zone, and the private sector and general populace do not know what options there are for coastal adaptation, nor how to initiate such measures in the most practical, cost-effective manner.</t>
  </si>
  <si>
    <r>
      <t>1.1</t>
    </r>
    <r>
      <rPr>
        <sz val="9"/>
        <color indexed="8"/>
        <rFont val="Arial"/>
        <family val="2"/>
      </rPr>
      <t xml:space="preserve">  Detailed technical assessment of each site, with chronology of previous flood and erosion events and collection of nearshore oceanographic data, during “quiet” periods and “active” periods (one month each) to inform the design of the technical interventions at each of the three sites</t>
    </r>
    <r>
      <rPr>
        <sz val="9"/>
        <color indexed="63"/>
        <rFont val="Arial"/>
        <family val="2"/>
      </rPr>
      <t>.</t>
    </r>
  </si>
  <si>
    <r>
      <t>1.2</t>
    </r>
    <r>
      <rPr>
        <sz val="9"/>
        <color indexed="8"/>
        <rFont val="Arial"/>
        <family val="2"/>
      </rPr>
      <t xml:space="preserve">   Technical design of coastal protection measures at each of three sites, with detailed costing, carried out in a gender sensitive way.</t>
    </r>
  </si>
  <si>
    <r>
      <t>1.4</t>
    </r>
    <r>
      <rPr>
        <sz val="9"/>
        <color indexed="8"/>
        <rFont val="Arial"/>
        <family val="2"/>
      </rPr>
      <t xml:space="preserve">   Analysis of data and development of recommendations on how the interventions can be adjusted for other vulnerable coastal locations in ROM.</t>
    </r>
  </si>
  <si>
    <r>
      <t>1.5</t>
    </r>
    <r>
      <rPr>
        <sz val="9"/>
        <color indexed="8"/>
        <rFont val="Arial"/>
        <family val="2"/>
      </rPr>
      <t xml:space="preserve"> Monitoring programme designed, to include scoping of suitable parameters, including beach width and slope; depth of adjacent lagoonal sediments; wave height, period, and run-up; direction of nearshore currents, etc.</t>
    </r>
  </si>
  <si>
    <r>
      <t>1.6</t>
    </r>
    <r>
      <rPr>
        <sz val="9"/>
        <color indexed="8"/>
        <rFont val="Arial"/>
        <family val="2"/>
      </rPr>
      <t xml:space="preserve"> A targeted coastal process/weather event monitoring system in place</t>
    </r>
  </si>
  <si>
    <r>
      <t>3.1</t>
    </r>
    <r>
      <rPr>
        <sz val="9"/>
        <color indexed="8"/>
        <rFont val="Arial"/>
        <family val="2"/>
      </rPr>
      <t xml:space="preserve">  “Handbook on Coastal Adaptation” packaged as training modules for coastal communities, relevant Government agencies, and private sector stakeholders (such as hotel operators); training sessions delivered on a regular basis over the course of the project (at least twice annually)</t>
    </r>
    <r>
      <rPr>
        <sz val="9"/>
        <color indexed="63"/>
        <rFont val="Arial"/>
        <family val="2"/>
      </rPr>
      <t>.</t>
    </r>
  </si>
  <si>
    <r>
      <t>3.2</t>
    </r>
    <r>
      <rPr>
        <sz val="9"/>
        <color indexed="8"/>
        <rFont val="Arial"/>
        <family val="2"/>
      </rPr>
      <t xml:space="preserve">   Short course on Coastal Engineering designed and delivered (twice during programme period)</t>
    </r>
    <r>
      <rPr>
        <sz val="9"/>
        <color indexed="63"/>
        <rFont val="Arial"/>
        <family val="2"/>
      </rPr>
      <t>.</t>
    </r>
  </si>
  <si>
    <r>
      <t>3.3</t>
    </r>
    <r>
      <rPr>
        <sz val="9"/>
        <color indexed="63"/>
        <rFont val="Arial"/>
        <family val="2"/>
      </rPr>
      <t xml:space="preserve">  </t>
    </r>
    <r>
      <rPr>
        <sz val="9"/>
        <color indexed="8"/>
        <rFont val="Arial"/>
        <family val="2"/>
      </rPr>
      <t>Specialized course on Cost-Benefit Analysis of coastal adaptation measures designed and delivered (annually, over four years).</t>
    </r>
  </si>
  <si>
    <r>
      <rPr>
        <b/>
        <sz val="9"/>
        <color indexed="8"/>
        <rFont val="Arial"/>
        <family val="2"/>
      </rPr>
      <t>4.4</t>
    </r>
    <r>
      <rPr>
        <sz val="9"/>
        <color indexed="8"/>
        <rFont val="Arial"/>
        <family val="2"/>
      </rPr>
      <t xml:space="preserve">  Recommendations for new economic instruments</t>
    </r>
  </si>
  <si>
    <r>
      <rPr>
        <b/>
        <sz val="9"/>
        <color indexed="63"/>
        <rFont val="Arial"/>
        <family val="2"/>
      </rPr>
      <t>4.3</t>
    </r>
    <r>
      <rPr>
        <sz val="9"/>
        <color indexed="63"/>
        <rFont val="Arial"/>
        <family val="2"/>
      </rPr>
      <t xml:space="preserve">  Definition of the required structure and processes for one “clearinghouse” for climate change oversight in the coastal zone of ROM (a unit or institution, or collection of individuals from various agencies, which is able to make final decisions on the climate appropriateness of future development projects; also having a follow-up enforcement capacity).  </t>
    </r>
  </si>
  <si>
    <t>To start after completion of 1.1, 1.2 and 1.3</t>
  </si>
  <si>
    <t>To start after completion of 1.1, 1.2 and during implementation of 1.3</t>
  </si>
  <si>
    <t>The beach at Mon Choisy is eroding at a rate of about 2 metres/year; Riviere des Galets is exposed to storm surges, with a failing seawall, openings in the wave overtopping wall, and an inadequate drainage system in the village; buildings in Quatre Soeurs frequently flood during high tides</t>
  </si>
  <si>
    <t>MMS provides warnings to shipping based on perceived wave climate, and cyclone warnings for the general populace, but this system does not anticipate rogue swell conditions.</t>
  </si>
  <si>
    <t>No coastal engineering capacities available at national level</t>
  </si>
  <si>
    <t>Current policies and regulations are inconsistent with regard to management of climate change effects in the coastal zone (they do not envision the coastal zone in 2060), and do not provide clear guidance or incentives for practical implementation of adaptive measures.</t>
  </si>
  <si>
    <t>National ICZM strategy does not fully integrate climate change and is not properly enforced</t>
  </si>
  <si>
    <t>Outcome 1</t>
  </si>
  <si>
    <t>Output 1</t>
  </si>
  <si>
    <t xml:space="preserve">Physical infrastructure improved to withstand climate change and variability-induced stress </t>
  </si>
  <si>
    <t>No physical asset in place at site 2 (Quatre Soeurs) to withstand conditions resulting from climate change</t>
  </si>
  <si>
    <t>No physical asset in place at site 3 (Riviere des Galets) to withstand conditions resulting from climate change</t>
  </si>
  <si>
    <t>Outcome 2</t>
  </si>
  <si>
    <t>Output 2</t>
  </si>
  <si>
    <t>Outcome 3</t>
  </si>
  <si>
    <t>Output 3</t>
  </si>
  <si>
    <t>Outcome 4</t>
  </si>
  <si>
    <t>Output 4</t>
  </si>
  <si>
    <t>Outcome 5</t>
  </si>
  <si>
    <t>Output 5</t>
  </si>
  <si>
    <t>Development of early warning systems</t>
  </si>
  <si>
    <t>No existing EWS for storm surges</t>
  </si>
  <si>
    <t>No. of staff trained to respond to, and mitigate impacts of, climate-related events</t>
  </si>
  <si>
    <t>Climate change priorities are integrated into national development strategy</t>
  </si>
  <si>
    <t>Effective capturing and dissemination of lessons from the applied activities in the programme.</t>
  </si>
  <si>
    <t>There is no consistent awareness nor understanding of the implications of climate change in the coastal zone; households, communities, and Government organizations do not factor into their plans and activities the possible climate change effects 50 years from now.</t>
  </si>
  <si>
    <t>To be implemented based on completion of component 1</t>
  </si>
  <si>
    <t>Mauritian coastal practitioners able to disseminate lessons from the programme to other countries in the southern Indian Ocean and to examine the experiences in those countries</t>
  </si>
  <si>
    <t xml:space="preserve">Dissemination of lessons learned from the programme with coastal stakeholders in other locations in the southern Indian Ocean.  </t>
  </si>
  <si>
    <t>0/3
To be implemented based on completion of component 1</t>
  </si>
  <si>
    <t>Outcome 1 subtotal</t>
  </si>
  <si>
    <t>Outcome 2 subtotal</t>
  </si>
  <si>
    <t>Outcome 3 subtotal</t>
  </si>
  <si>
    <t>Outcome 4 subtotal</t>
  </si>
  <si>
    <t>Outcome 5 subtotal</t>
  </si>
  <si>
    <r>
      <t>1.3</t>
    </r>
    <r>
      <rPr>
        <sz val="9"/>
        <color indexed="8"/>
        <rFont val="Arial"/>
        <family val="2"/>
      </rPr>
      <t xml:space="preserve">  Successful construction of physical interventions at each of the three sites.</t>
    </r>
  </si>
  <si>
    <r>
      <t>5.2</t>
    </r>
    <r>
      <rPr>
        <sz val="9"/>
        <color indexed="63"/>
        <rFont val="Arial"/>
        <family val="2"/>
      </rPr>
      <t xml:space="preserve">   D</t>
    </r>
    <r>
      <rPr>
        <sz val="9"/>
        <color indexed="8"/>
        <rFont val="Arial"/>
        <family val="2"/>
      </rPr>
      <t xml:space="preserve">issemination of lessons learned from the programme with coastal stakeholders in other locations in the southern Indian Ocean.  </t>
    </r>
  </si>
  <si>
    <r>
      <t xml:space="preserve">The objective of the project is “to increase climate resilience of communities and livelihoods in coastal areas of Mauritius”.  The project comprises of </t>
    </r>
    <r>
      <rPr>
        <b/>
        <sz val="11"/>
        <color indexed="8"/>
        <rFont val="Times New Roman"/>
        <family val="1"/>
      </rPr>
      <t>five</t>
    </r>
    <r>
      <rPr>
        <sz val="11"/>
        <color indexed="8"/>
        <rFont val="Times New Roman"/>
        <family val="1"/>
      </rPr>
      <t xml:space="preserve"> key outcomes as follows:
</t>
    </r>
    <r>
      <rPr>
        <b/>
        <sz val="11"/>
        <color indexed="8"/>
        <rFont val="Times New Roman"/>
        <family val="1"/>
      </rPr>
      <t xml:space="preserve">1. Increased adaptive capacity within relevant development and natural resources sectors.
</t>
    </r>
    <r>
      <rPr>
        <sz val="11"/>
        <color indexed="8"/>
        <rFont val="Times New Roman"/>
        <family val="1"/>
      </rPr>
      <t xml:space="preserve">It comprises of the application of adaptation measures to protect currently vulnerable coastal ecosystem and community at three priority sites: </t>
    </r>
    <r>
      <rPr>
        <b/>
        <sz val="11"/>
        <color indexed="8"/>
        <rFont val="Times New Roman"/>
        <family val="1"/>
      </rPr>
      <t xml:space="preserve">Mon Choisy, Quatre Soeurs and Rivière des Galets.
</t>
    </r>
    <r>
      <rPr>
        <sz val="11"/>
        <color indexed="8"/>
        <rFont val="Times New Roman"/>
        <family val="1"/>
      </rPr>
      <t xml:space="preserve">
</t>
    </r>
    <r>
      <rPr>
        <b/>
        <sz val="11"/>
        <color indexed="8"/>
        <rFont val="Times New Roman"/>
        <family val="1"/>
      </rPr>
      <t xml:space="preserve">2. Reduced exposure at national level to climate-related hazards and threats.
</t>
    </r>
    <r>
      <rPr>
        <sz val="11"/>
        <color indexed="8"/>
        <rFont val="Times New Roman"/>
        <family val="1"/>
      </rPr>
      <t xml:space="preserve">This component will focus on development of an Early Warning System for incoming Storm Surge manned on 24/7 basis such that the coastal communities in the Republic of Mauritius are able to safely evacuate prior to future storm surge events.
</t>
    </r>
    <r>
      <rPr>
        <b/>
        <sz val="11"/>
        <color indexed="8"/>
        <rFont val="Times New Roman"/>
        <family val="1"/>
      </rPr>
      <t>3. Strengthened institutional capacity to reduce risks associated with climate-induced socio-economic losses</t>
    </r>
    <r>
      <rPr>
        <sz val="11"/>
        <color indexed="8"/>
        <rFont val="Times New Roman"/>
        <family val="1"/>
      </rPr>
      <t xml:space="preserve">. 
This component is targeted to build capacity for ongoing replication of effective coastal adaptive measures by both the Government and private sector. Capacity development will cover a range of Ministries, NGOs, the private sector and the community at large.  Short courses on Coastal Engineering, Cost Benefit Analysis of Coastal Adaptation Measures will be developed and delivered. A Handbook on coastal adaptation for coastal communities will packaged as training modules for the coastal communities.
</t>
    </r>
    <r>
      <rPr>
        <b/>
        <sz val="11"/>
        <color indexed="8"/>
        <rFont val="Times New Roman"/>
        <family val="1"/>
      </rPr>
      <t>4. Improved Policies and Regulations that promote and enforce resilience measures</t>
    </r>
    <r>
      <rPr>
        <sz val="11"/>
        <color indexed="8"/>
        <rFont val="Times New Roman"/>
        <family val="1"/>
      </rPr>
      <t xml:space="preserve">
A National Coastal Zone Adaptation Strategy that addresses all climate perceived risks in the Coastal Zone of Republic of Mauritius will be determined. 
</t>
    </r>
    <r>
      <rPr>
        <b/>
        <sz val="11"/>
        <color indexed="8"/>
        <rFont val="Times New Roman"/>
        <family val="1"/>
      </rPr>
      <t>5. Effective capturing and dissemination of lessons from the applied activities in the programme.</t>
    </r>
    <r>
      <rPr>
        <sz val="11"/>
        <color indexed="8"/>
        <rFont val="Times New Roman"/>
        <family val="1"/>
      </rPr>
      <t xml:space="preserve">
Public awareness campaigns on climate change in the coastal zone of Mauritius will be developed and broadcasted in the media. The project will also have a regional dimension whereby the lessons learned from this Adaptation Project will be disseminated to other countries in the Southern Indian Ocean.
</t>
    </r>
  </si>
  <si>
    <t>320,645 USD as Government of Mauritius in-kind contribution for purchase of land of an extent of 12,850 m2 at Quatre Soeurs for construction of the Refuge Centre.</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</si>
  <si>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</si>
  <si>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Procurement Procedures for Consultancy Services completed</t>
  </si>
  <si>
    <r>
      <t xml:space="preserve">Project actions/activities planned for current reporting period are progressing on track or exceeding expectations to acheive </t>
    </r>
    <r>
      <rPr>
        <b/>
        <sz val="13"/>
        <rFont val="Times New Roman"/>
        <family val="1"/>
      </rPr>
      <t>all</t>
    </r>
    <r>
      <rPr>
        <sz val="13"/>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</si>
  <si>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3"/>
        <rFont val="Times New Roman"/>
        <family val="1"/>
      </rPr>
      <t>most</t>
    </r>
    <r>
      <rPr>
        <sz val="13"/>
        <rFont val="Times New Roman"/>
        <family val="1"/>
      </rPr>
      <t xml:space="preserve"> of its major outcomes/outputs with only minor shortcomings.</t>
    </r>
  </si>
  <si>
    <r>
      <t xml:space="preserve">Project actions/activities planned for current reporting period  are progressing on track to achieve </t>
    </r>
    <r>
      <rPr>
        <b/>
        <sz val="13"/>
        <rFont val="Times New Roman"/>
        <family val="1"/>
      </rPr>
      <t>most</t>
    </r>
    <r>
      <rPr>
        <sz val="13"/>
        <rFont val="Times New Roman"/>
        <family val="1"/>
      </rPr>
      <t xml:space="preserve">   major relevant outcomes/outputs, </t>
    </r>
    <r>
      <rPr>
        <b/>
        <sz val="13"/>
        <rFont val="Times New Roman"/>
        <family val="1"/>
      </rPr>
      <t>but</t>
    </r>
    <r>
      <rPr>
        <sz val="13"/>
        <rFont val="Times New Roman"/>
        <family val="1"/>
      </rPr>
      <t xml:space="preserve"> with either significant shortcomings or modest overall relevance. </t>
    </r>
  </si>
  <si>
    <r>
      <t xml:space="preserve">Project actions/activities planned for current reporting period  are </t>
    </r>
    <r>
      <rPr>
        <b/>
        <sz val="13"/>
        <rFont val="Times New Roman"/>
        <family val="1"/>
      </rPr>
      <t>not</t>
    </r>
    <r>
      <rPr>
        <sz val="13"/>
        <rFont val="Times New Roman"/>
        <family val="1"/>
      </rPr>
      <t xml:space="preserve"> progressing on track to achieve  major outcomes/outputs with </t>
    </r>
    <r>
      <rPr>
        <b/>
        <sz val="13"/>
        <rFont val="Times New Roman"/>
        <family val="1"/>
      </rPr>
      <t>major shortcomings</t>
    </r>
    <r>
      <rPr>
        <sz val="13"/>
        <rFont val="Times New Roman"/>
        <family val="1"/>
      </rPr>
      <t xml:space="preserve"> or is expected to achieve only some of its major outcomes/outputs.</t>
    </r>
  </si>
  <si>
    <r>
      <t xml:space="preserve">Project actions/activities planned for current reporting period  are </t>
    </r>
    <r>
      <rPr>
        <b/>
        <sz val="13"/>
        <rFont val="Times New Roman"/>
        <family val="1"/>
      </rPr>
      <t>not</t>
    </r>
    <r>
      <rPr>
        <sz val="13"/>
        <rFont val="Times New Roman"/>
        <family val="1"/>
      </rPr>
      <t xml:space="preserve"> progressing on track to achieve most of its major outcomes/outputs.</t>
    </r>
  </si>
  <si>
    <r>
      <t xml:space="preserve">Project actions/activities planned for current reporting period  are </t>
    </r>
    <r>
      <rPr>
        <b/>
        <sz val="13"/>
        <rFont val="Times New Roman"/>
        <family val="1"/>
      </rPr>
      <t>not</t>
    </r>
    <r>
      <rPr>
        <sz val="13"/>
        <rFont val="Times New Roman"/>
        <family val="1"/>
      </rPr>
      <t xml:space="preserve"> on track and shows that it is </t>
    </r>
    <r>
      <rPr>
        <b/>
        <sz val="13"/>
        <rFont val="Times New Roman"/>
        <family val="1"/>
      </rPr>
      <t>failing</t>
    </r>
    <r>
      <rPr>
        <sz val="13"/>
        <rFont val="Times New Roman"/>
        <family val="1"/>
      </rPr>
      <t xml:space="preserve"> to achieve, and is not expected to achieve, any of its outcomes/outputs.</t>
    </r>
  </si>
  <si>
    <t xml:space="preserve">
Project Completed</t>
  </si>
  <si>
    <t>No physical asset in place at site 1 (Mon choisy ) to withstand conditions resulting from climate change</t>
  </si>
  <si>
    <t>Project Manager/Project Assistant/Project Technical Assistant</t>
  </si>
  <si>
    <t>No co-financing committed in the Project Document</t>
  </si>
  <si>
    <t>A Memorandum of Understanding has been signed with the NGO's on community based projects to allow programmes to be continued in future based on the current lessons learnt.</t>
  </si>
  <si>
    <t>Project results on increasing resilience of the coastal communities at Quatre Soeurs increased through the land acquisition on higher grounds as opposed to the initial site which was on lower ground.  On this particular output, besides the setting up of the Refuge Centre, alternative routes are also being identified and secured to allow mass evacuation in event of storm surge and calamities</t>
  </si>
  <si>
    <t>dirdoe@govmu.org</t>
  </si>
  <si>
    <r>
      <rPr>
        <b/>
        <sz val="9"/>
        <rFont val="Arial"/>
        <family val="2"/>
      </rPr>
      <t>4.1</t>
    </r>
    <r>
      <rPr>
        <sz val="9"/>
        <rFont val="Arial"/>
        <family val="2"/>
      </rPr>
      <t xml:space="preserve">  A National Coastal Zone Adaptation that addresses all perceived climate change risks in the coastal zone of ROM over at least the next 20 years, with recommendations for supporting policies and regulations.</t>
    </r>
  </si>
  <si>
    <r>
      <rPr>
        <b/>
        <sz val="9"/>
        <rFont val="Arial"/>
        <family val="2"/>
      </rPr>
      <t>4.2</t>
    </r>
    <r>
      <rPr>
        <sz val="9"/>
        <rFont val="Arial"/>
        <family val="2"/>
      </rPr>
      <t xml:space="preserve">  A set of recommendations on best technical and institutional adaptation practices suitable for the coastal zone of ROM.  </t>
    </r>
  </si>
  <si>
    <r>
      <t xml:space="preserve">5.5   </t>
    </r>
    <r>
      <rPr>
        <sz val="9"/>
        <rFont val="Arial"/>
        <family val="2"/>
      </rPr>
      <t>Priority ranking of vulnerable coastal sites established, to guide the order of future investment by the Government of Mauritius and the private sector.</t>
    </r>
  </si>
  <si>
    <r>
      <t>5.1</t>
    </r>
    <r>
      <rPr>
        <sz val="9"/>
        <color indexed="8"/>
        <rFont val="Arial"/>
        <family val="2"/>
      </rPr>
      <t xml:space="preserve">  Handbook, training modules, and </t>
    </r>
    <r>
      <rPr>
        <b/>
        <sz val="9"/>
        <color indexed="8"/>
        <rFont val="Arial"/>
        <family val="2"/>
      </rPr>
      <t>website</t>
    </r>
    <r>
      <rPr>
        <sz val="9"/>
        <color indexed="8"/>
        <rFont val="Arial"/>
        <family val="2"/>
      </rPr>
      <t xml:space="preserve"> content capturing best coastal adaptation practices for the Mauritius context</t>
    </r>
    <r>
      <rPr>
        <sz val="9"/>
        <color indexed="63"/>
        <rFont val="Arial"/>
        <family val="2"/>
      </rPr>
      <t xml:space="preserve">.  </t>
    </r>
  </si>
  <si>
    <t>800 students (primary and secondary schools) and coastal communities sensitised</t>
  </si>
  <si>
    <t xml:space="preserve">By 2018, more than 3,400 people in current surge zones) are able to safely evacuate prior to future storm surge events (there are no people left in the surge zone when the surge hits).
</t>
  </si>
  <si>
    <t xml:space="preserve">Construction of Refuge Centre at Quatre Soeurs: </t>
  </si>
  <si>
    <t xml:space="preserve">Assessment of the current sea state monitoring systems and an Early Warning system </t>
  </si>
  <si>
    <t xml:space="preserve">2.  Detail critical risks that have affected progress.  </t>
  </si>
  <si>
    <t>Output 3.1</t>
  </si>
  <si>
    <t>Output 3.3</t>
  </si>
  <si>
    <t>Output 3.2</t>
  </si>
  <si>
    <t>Output 5.1</t>
  </si>
  <si>
    <t>Output 5.3</t>
  </si>
  <si>
    <t>Output 5.4</t>
  </si>
  <si>
    <t>Ministry of Environment, Sustainable Development, and Disaster and Beach Management</t>
  </si>
  <si>
    <t>Ministry of Environment, Sustainable Development, and Disaster and Beach Management (Project Manager)</t>
  </si>
  <si>
    <t xml:space="preserve">No further erosion at Mon Choisy (beach accretion of 2 metres over 3 years); no surge flooding and no further shore erosion at Riviere des Galets; and, no flooding of coastal public buildings at Quatre Soeurs.
The target for numbers of beneficiaries (as per prodoc) are as follows: Mon Choisy:  1,500-2000 people; Riviere des Galets:  100-150 people; Quatre Soeurs: 1000 people.  </t>
  </si>
  <si>
    <r>
      <t xml:space="preserve">Physical works properly designed and constructed at Mon choisy
1.1 Clear chronology of coastal process “events” at each site over the last 25 years and oceanographic dataset (2 months of data) for each of the three sites. </t>
    </r>
    <r>
      <rPr>
        <sz val="11"/>
        <color indexed="17"/>
        <rFont val="Times New Roman"/>
        <family val="1"/>
      </rPr>
      <t>COMPLETED</t>
    </r>
    <r>
      <rPr>
        <sz val="11"/>
        <color indexed="8"/>
        <rFont val="Times New Roman"/>
        <family val="1"/>
      </rPr>
      <t xml:space="preserve">
1.2 Detailed technical specifications and costs for coastal protection measures at each of the three sites, carried out in a gender sensitive way.  </t>
    </r>
    <r>
      <rPr>
        <sz val="11"/>
        <color indexed="17"/>
        <rFont val="Times New Roman"/>
        <family val="1"/>
      </rPr>
      <t>COMPLETED</t>
    </r>
    <r>
      <rPr>
        <sz val="11"/>
        <color indexed="8"/>
        <rFont val="Times New Roman"/>
        <family val="1"/>
      </rPr>
      <t xml:space="preserve">
1.3 Physical works properly designed and constructed at each of the three sites, including: detached offshore submerged wave attenuation structures (sloped rock mounds); planting of mangroves; and,planting of beach crest vegetation at Mon Choisy; detached offshore submerged wave attenuation structures (sloped rock mounds); planting of beach crest vegetation;  and, development of a drainage scheme for the backshore at Riviere des Galets; planting of mangroves;
</t>
    </r>
    <r>
      <rPr>
        <sz val="11"/>
        <color indexed="17"/>
        <rFont val="Times New Roman"/>
        <family val="1"/>
      </rPr>
      <t>UPCOMING-EXPECTED START DATE FOR WORKS: JAN 2017</t>
    </r>
    <r>
      <rPr>
        <sz val="11"/>
        <color indexed="8"/>
        <rFont val="Times New Roman"/>
        <family val="1"/>
      </rPr>
      <t xml:space="preserve">
1.4 Comprehensive data on the effectiveness of the structures at each of the three sites: </t>
    </r>
    <r>
      <rPr>
        <sz val="11"/>
        <color indexed="60"/>
        <rFont val="Times New Roman"/>
        <family val="1"/>
      </rPr>
      <t>UPCOMING</t>
    </r>
    <r>
      <rPr>
        <sz val="11"/>
        <color indexed="8"/>
        <rFont val="Times New Roman"/>
        <family val="1"/>
      </rPr>
      <t xml:space="preserve">
1.4 Recommendations for structural adjustments (location, design, materials, etc.) for interventions at other coastal sites in ROM: </t>
    </r>
    <r>
      <rPr>
        <sz val="11"/>
        <color indexed="60"/>
        <rFont val="Times New Roman"/>
        <family val="1"/>
      </rPr>
      <t>UPCOMING</t>
    </r>
    <r>
      <rPr>
        <sz val="11"/>
        <color indexed="8"/>
        <rFont val="Times New Roman"/>
        <family val="1"/>
      </rPr>
      <t xml:space="preserve">
1.5 Monitoring design report: </t>
    </r>
    <r>
      <rPr>
        <sz val="11"/>
        <color indexed="60"/>
        <rFont val="Times New Roman"/>
        <family val="1"/>
      </rPr>
      <t>UPCOMING</t>
    </r>
    <r>
      <rPr>
        <sz val="11"/>
        <color indexed="8"/>
        <rFont val="Times New Roman"/>
        <family val="1"/>
      </rPr>
      <t xml:space="preserve">
1.6 A functional monitoring system in place: </t>
    </r>
    <r>
      <rPr>
        <sz val="11"/>
        <color indexed="60"/>
        <rFont val="Times New Roman"/>
        <family val="1"/>
      </rPr>
      <t>UPCOMING</t>
    </r>
    <r>
      <rPr>
        <sz val="11"/>
        <color indexed="8"/>
        <rFont val="Times New Roman"/>
        <family val="1"/>
      </rPr>
      <t xml:space="preserve">
</t>
    </r>
  </si>
  <si>
    <t xml:space="preserve">0/1
1. The Contract for Consultancy Services for Design, Preparation of bid document and Supervision of Works for the Construction of a Refuge Centre, Drainage System and Ancillary Works at Quatre Soeurs was awarded to the Consortium Mega Design in association with Design Forum, STEGET, SEE Engineering Consultants Co Ltd and Chuttur &amp; Partners Ltd on 06 June 2015
2. Acquisition of freehold land on higher grounds of an extent of 3A04P (1ha2,850 m2) for construction of a Refuge Centre at Quatre Soeurs was completed on 08 June 2015
3. Mangrove plantation component (100% completion) with 20,000 mangroves planted and replication of the mangroves project at (6) other sites in the Republic of Mauritius
</t>
  </si>
  <si>
    <t>Project Completed- see details at output level
EWS installed at the MMS</t>
  </si>
  <si>
    <t xml:space="preserve">Partnership with the University of Mauritius set up. 
Other Collaborations
• CEEPA (Centre of Environmental Economics and Policy in Africa)
• University of Western Australia
• India Institute of Technology, Madras, Chennai
Involvement of all relevant national institutions secured.
1. Ministry of Environment, Sustainable Development, and Disaster and Beach Management
2. UNDP
3. Mauritius Oceanography Institute
4. Commission for Environment (Rodrigues Regional Assembly)
5. District Council of Pamplemousses
6. District Council of Riviere du Rempart
7. District Council of Savanne
8. Beach Authority
9. Ministry of Tourism and External Communications
10. Mauritius Meteorological Services
11. Ministry of Ocean Economy, Marine Resources, Fisheries, Shipping and Outer Island (AFRC)
12. Ministry of Housing and Lands
13. Ministry of Local Government 
14. Outer Islands Development Corporation
15. Municipality of Vacoas/Phoenix
16. Road Development Authority
17. Ministry of Public Infrastructure and Land Transport (Public Infrastructure Division)
18. District Council of Grand Port
19. District Council of Black River
20. Tourism Authority
21. National Development Unit
22. National Coast Guard
23. Prime Minister’s Office
24. National Disaster Risk Reduction and Management Centre
25. Ministry of Social Integration and Economic Empowerment
26. Scene Ries Consult Ltd
27. Vyyaass Consulting Engineer Ltd
28. Luxconsult (Mtius) Ltd
29. GIBB (Mauritius) Ltd
30. Servansingh Jadav and Partners
31. University of Mauritius
32. Universite des Mascareignes
33. MACOSS (Ngos)
458 Participants trained as at 30 June 2016
</t>
  </si>
  <si>
    <r>
      <t xml:space="preserve">0/40
Collaboration with the University of Mauritius secured.
</t>
    </r>
    <r>
      <rPr>
        <b/>
        <sz val="11"/>
        <color indexed="8"/>
        <rFont val="Times New Roman"/>
        <family val="1"/>
      </rPr>
      <t xml:space="preserve">12 </t>
    </r>
    <r>
      <rPr>
        <sz val="11"/>
        <color indexed="8"/>
        <rFont val="Times New Roman"/>
        <family val="1"/>
      </rPr>
      <t xml:space="preserve">Short Courses completed in collaboration with the University of Mauritius.  </t>
    </r>
    <r>
      <rPr>
        <b/>
        <sz val="11"/>
        <color indexed="8"/>
        <rFont val="Times New Roman"/>
        <family val="1"/>
      </rPr>
      <t>458</t>
    </r>
    <r>
      <rPr>
        <sz val="11"/>
        <color indexed="8"/>
        <rFont val="Times New Roman"/>
        <family val="1"/>
      </rPr>
      <t xml:space="preserve"> Participants trained as at 30 June 2016. 
1. Short Course on Coastal and Marine Environment for Engineers delivered in September 2013- </t>
    </r>
    <r>
      <rPr>
        <b/>
        <sz val="11"/>
        <color indexed="8"/>
        <rFont val="Times New Roman"/>
        <family val="1"/>
      </rPr>
      <t>56</t>
    </r>
    <r>
      <rPr>
        <sz val="11"/>
        <color indexed="8"/>
        <rFont val="Times New Roman"/>
        <family val="1"/>
      </rPr>
      <t xml:space="preserve"> Participants trained
2.  Short Course on Coastal Engineering delivered in October 2013- </t>
    </r>
    <r>
      <rPr>
        <b/>
        <sz val="11"/>
        <color indexed="8"/>
        <rFont val="Times New Roman"/>
        <family val="1"/>
      </rPr>
      <t>54</t>
    </r>
    <r>
      <rPr>
        <sz val="11"/>
        <color indexed="8"/>
        <rFont val="Times New Roman"/>
        <family val="1"/>
      </rPr>
      <t xml:space="preserve"> Participants trained in the field of Coastal Engineering
3. Short Course on Cost and Benefit Analysis of Coastal Adaptation Measures delivered in December 2013- </t>
    </r>
    <r>
      <rPr>
        <b/>
        <sz val="11"/>
        <color indexed="8"/>
        <rFont val="Times New Roman"/>
        <family val="1"/>
      </rPr>
      <t>41</t>
    </r>
    <r>
      <rPr>
        <sz val="11"/>
        <color indexed="8"/>
        <rFont val="Times New Roman"/>
        <family val="1"/>
      </rPr>
      <t xml:space="preserve"> Participants trained
4. Short Course on Coastal and Marine Environment for Engineers replicated in Rodrigues Islands in July 2014- </t>
    </r>
    <r>
      <rPr>
        <b/>
        <sz val="11"/>
        <color indexed="8"/>
        <rFont val="Times New Roman"/>
        <family val="1"/>
      </rPr>
      <t>28</t>
    </r>
    <r>
      <rPr>
        <sz val="11"/>
        <color indexed="8"/>
        <rFont val="Times New Roman"/>
        <family val="1"/>
      </rPr>
      <t xml:space="preserve"> participants trained in Rodrigues Islands
5.   Short Course on Coastal Adaptation Structures (soft measures) including a case study of Mon Choisy delivered in August 2014- </t>
    </r>
    <r>
      <rPr>
        <b/>
        <sz val="11"/>
        <color indexed="8"/>
        <rFont val="Times New Roman"/>
        <family val="1"/>
      </rPr>
      <t>41</t>
    </r>
    <r>
      <rPr>
        <sz val="11"/>
        <color indexed="8"/>
        <rFont val="Times New Roman"/>
        <family val="1"/>
      </rPr>
      <t xml:space="preserve"> Participants trained.
6. Short Course on Cost Benefit Analysis/Climate Change Economics delivered in September 2014- </t>
    </r>
    <r>
      <rPr>
        <b/>
        <sz val="11"/>
        <color indexed="8"/>
        <rFont val="Times New Roman"/>
        <family val="1"/>
      </rPr>
      <t>38</t>
    </r>
    <r>
      <rPr>
        <sz val="11"/>
        <color indexed="8"/>
        <rFont val="Times New Roman"/>
        <family val="1"/>
      </rPr>
      <t xml:space="preserve"> Participants trained
7. Short Course on Ocean Data Collection and Analysis delivered in January 2015- </t>
    </r>
    <r>
      <rPr>
        <b/>
        <sz val="11"/>
        <color indexed="8"/>
        <rFont val="Times New Roman"/>
        <family val="1"/>
      </rPr>
      <t>29</t>
    </r>
    <r>
      <rPr>
        <sz val="11"/>
        <color indexed="8"/>
        <rFont val="Times New Roman"/>
        <family val="1"/>
      </rPr>
      <t xml:space="preserve"> Participants trained
8. Short Course on Climate Change and Coastal Zone Management delivered in June 2015- </t>
    </r>
    <r>
      <rPr>
        <b/>
        <sz val="11"/>
        <color indexed="8"/>
        <rFont val="Times New Roman"/>
        <family val="1"/>
      </rPr>
      <t>33</t>
    </r>
    <r>
      <rPr>
        <sz val="11"/>
        <color indexed="8"/>
        <rFont val="Times New Roman"/>
        <family val="1"/>
      </rPr>
      <t xml:space="preserve"> participants trained
9. Short Course on Cost and Benefit Analysis of Coastal Management and Adaptation Options to Climate Change delivered in Rodrigues Islands delivered in May 2015- </t>
    </r>
    <r>
      <rPr>
        <b/>
        <sz val="11"/>
        <color indexed="8"/>
        <rFont val="Times New Roman"/>
        <family val="1"/>
      </rPr>
      <t>42</t>
    </r>
    <r>
      <rPr>
        <sz val="11"/>
        <color indexed="8"/>
        <rFont val="Times New Roman"/>
        <family val="1"/>
      </rPr>
      <t xml:space="preserve"> Participants trained in Rodrigues Island
10. Short Course on Open Geospatial tools delivered in September 2015- </t>
    </r>
    <r>
      <rPr>
        <b/>
        <sz val="11"/>
        <color indexed="8"/>
        <rFont val="Times New Roman"/>
        <family val="1"/>
      </rPr>
      <t>25</t>
    </r>
    <r>
      <rPr>
        <sz val="11"/>
        <color indexed="8"/>
        <rFont val="Times New Roman"/>
        <family val="1"/>
      </rPr>
      <t xml:space="preserve"> Participants trained
11. Short Course on Disaster Risk Reduction delivered in January 2016- </t>
    </r>
    <r>
      <rPr>
        <b/>
        <sz val="11"/>
        <color indexed="8"/>
        <rFont val="Times New Roman"/>
        <family val="1"/>
      </rPr>
      <t>36</t>
    </r>
    <r>
      <rPr>
        <sz val="11"/>
        <color indexed="8"/>
        <rFont val="Times New Roman"/>
        <family val="1"/>
      </rPr>
      <t xml:space="preserve"> Participants trained
12. Short Course on Integrated Coastal Zone Management delivered in January-February 2016- </t>
    </r>
    <r>
      <rPr>
        <b/>
        <sz val="11"/>
        <color indexed="8"/>
        <rFont val="Times New Roman"/>
        <family val="1"/>
      </rPr>
      <t>35</t>
    </r>
    <r>
      <rPr>
        <sz val="11"/>
        <color indexed="8"/>
        <rFont val="Times New Roman"/>
        <family val="1"/>
      </rPr>
      <t xml:space="preserve"> Participants trained
</t>
    </r>
  </si>
  <si>
    <r>
      <t xml:space="preserve">National Coastal Zone Adaptation Strategy in place which addresses all perceived climate change risks in the coastal zone over the next 20 years, with clear recommendations for appropriate policies, regulations, and guidelines for adaptation. </t>
    </r>
    <r>
      <rPr>
        <sz val="11"/>
        <color indexed="17"/>
        <rFont val="Times New Roman"/>
        <family val="1"/>
      </rPr>
      <t>UPCOMING</t>
    </r>
    <r>
      <rPr>
        <sz val="11"/>
        <color indexed="8"/>
        <rFont val="Times New Roman"/>
        <family val="1"/>
      </rPr>
      <t xml:space="preserve">
4.1 National Coastal Zone Adaptation Strategy in place which addresses all perceived climate change risks in the coastal zone over the next 20 years, with clear recommendations for appropriate policies, regulations, and guidelines for adaptation. </t>
    </r>
    <r>
      <rPr>
        <sz val="11"/>
        <color indexed="17"/>
        <rFont val="Times New Roman"/>
        <family val="1"/>
      </rPr>
      <t>UPCOMING</t>
    </r>
    <r>
      <rPr>
        <sz val="11"/>
        <color indexed="8"/>
        <rFont val="Times New Roman"/>
        <family val="1"/>
      </rPr>
      <t xml:space="preserve">
4.1 District Outline Schemes (all 9) and the National Tourism Development Plan recognize spatial limitations and capacity limits related to climate change risks, and provide guidance on appropriate locations and designs for infrastructure. </t>
    </r>
    <r>
      <rPr>
        <sz val="11"/>
        <color indexed="17"/>
        <rFont val="Times New Roman"/>
        <family val="1"/>
      </rPr>
      <t>UPCOMING</t>
    </r>
    <r>
      <rPr>
        <sz val="11"/>
        <color indexed="8"/>
        <rFont val="Times New Roman"/>
        <family val="1"/>
      </rPr>
      <t xml:space="preserve">
4.2 A “toolbox” with the most appropriate technical, institutional regulatory, and economic instruments available for all coastal practitioners in ROM; recommendations feeding into the policy and regulatory review. </t>
    </r>
    <r>
      <rPr>
        <sz val="11"/>
        <color indexed="17"/>
        <rFont val="Times New Roman"/>
        <family val="1"/>
      </rPr>
      <t>UPCOMING</t>
    </r>
    <r>
      <rPr>
        <sz val="11"/>
        <color indexed="8"/>
        <rFont val="Times New Roman"/>
        <family val="1"/>
      </rPr>
      <t xml:space="preserve">
4.3 Clear recommendations on the structure and processes of an oversight and regulatory body that addresses all climate change issues in the coastal zone with jurisdictional clarity. </t>
    </r>
    <r>
      <rPr>
        <sz val="11"/>
        <color indexed="17"/>
        <rFont val="Times New Roman"/>
        <family val="1"/>
      </rPr>
      <t>UPCOMING</t>
    </r>
    <r>
      <rPr>
        <sz val="11"/>
        <color indexed="8"/>
        <rFont val="Times New Roman"/>
        <family val="1"/>
      </rPr>
      <t xml:space="preserve">
4.3  Eventual establishment of that body (whether through the ICZM Division in the Ministry or the Climate Change Division). </t>
    </r>
    <r>
      <rPr>
        <sz val="11"/>
        <color indexed="17"/>
        <rFont val="Times New Roman"/>
        <family val="1"/>
      </rPr>
      <t>UPCOMING</t>
    </r>
    <r>
      <rPr>
        <sz val="11"/>
        <color indexed="8"/>
        <rFont val="Times New Roman"/>
        <family val="1"/>
      </rPr>
      <t xml:space="preserve">
4.4 Clear analysis and recommendations for design and implementation of economic instruments that will facilitate public and private sector compliance with the best coastal adaptation practices. </t>
    </r>
    <r>
      <rPr>
        <sz val="11"/>
        <color indexed="30"/>
        <rFont val="Times New Roman"/>
        <family val="1"/>
      </rPr>
      <t>UPCOMING</t>
    </r>
  </si>
  <si>
    <t xml:space="preserve">0/1
Terms of Reference launched
6 Consultants shortlisted for RFP Stage
Shortlist of Individuals not approved by the Project Steering Committee
New Terms of Reference drafted in consultation with UNDP CO
Expected launching:  June 2016
</t>
  </si>
  <si>
    <t>By 2018, effective capturing and dissemination of lessons from the applied activities in the programme.</t>
  </si>
  <si>
    <t xml:space="preserve">Project Manager/
Coordinator: </t>
  </si>
  <si>
    <r>
      <t xml:space="preserve">Procurement of consultancy services for the preparation of feasibility studies, Environmental Impact Assessment Reports, Design, Preparation of Bid Documents and Supervision of Works for the implementation of coastal adaptation measures at Mon Choisy and Rivière des Galets, Mauritius </t>
    </r>
    <r>
      <rPr>
        <b/>
        <sz val="13"/>
        <rFont val="Times New Roman"/>
        <family val="1"/>
      </rPr>
      <t>completed.</t>
    </r>
    <r>
      <rPr>
        <sz val="13"/>
        <rFont val="Times New Roman"/>
        <family val="1"/>
      </rPr>
      <t xml:space="preserve">
Land acquisition procedures for Quatre Soeurs </t>
    </r>
    <r>
      <rPr>
        <b/>
        <sz val="13"/>
        <rFont val="Times New Roman"/>
        <family val="1"/>
      </rPr>
      <t>completed.</t>
    </r>
    <r>
      <rPr>
        <sz val="13"/>
        <rFont val="Times New Roman"/>
        <family val="1"/>
      </rPr>
      <t xml:space="preserve">
Procurement for consultancy  services for the design, preparation of tender documents and supervision of works for the construction of Refuge Centre, drainage system and Ancillary works at Quatre Soeurs. </t>
    </r>
    <r>
      <rPr>
        <b/>
        <sz val="13"/>
        <rFont val="Times New Roman"/>
        <family val="1"/>
      </rPr>
      <t>Completed</t>
    </r>
    <r>
      <rPr>
        <sz val="13"/>
        <rFont val="Times New Roman"/>
        <family val="1"/>
      </rPr>
      <t xml:space="preserve">
Invitation to Bid for  the construction of Refuge Centre, drainage system and Ancillary works at Quatre Soeurs.  </t>
    </r>
    <r>
      <rPr>
        <b/>
        <sz val="13"/>
        <rFont val="Times New Roman"/>
        <family val="1"/>
      </rPr>
      <t>Completed</t>
    </r>
    <r>
      <rPr>
        <sz val="13"/>
        <rFont val="Times New Roman"/>
        <family val="1"/>
      </rPr>
      <t xml:space="preserve">
Bid Evaluation for works for the construction of  Refuge Centre, drainage system and Ancillary works at Quatre Soeurs. </t>
    </r>
    <r>
      <rPr>
        <b/>
        <sz val="13"/>
        <rFont val="Times New Roman"/>
        <family val="1"/>
      </rPr>
      <t>Completed</t>
    </r>
    <r>
      <rPr>
        <sz val="13"/>
        <rFont val="Times New Roman"/>
        <family val="1"/>
      </rPr>
      <t xml:space="preserve">
</t>
    </r>
    <r>
      <rPr>
        <b/>
        <sz val="13"/>
        <rFont val="Times New Roman"/>
        <family val="1"/>
      </rPr>
      <t>Mangroves Plantation Project completed.</t>
    </r>
    <r>
      <rPr>
        <sz val="13"/>
        <rFont val="Times New Roman"/>
        <family val="1"/>
      </rPr>
      <t xml:space="preserve">
</t>
    </r>
  </si>
  <si>
    <r>
      <t xml:space="preserve">Procurement of consultancy Services for the implementation of an Early Warning System for incoming storm surge in the Republic of Mauritius to be </t>
    </r>
    <r>
      <rPr>
        <b/>
        <sz val="13"/>
        <color indexed="8"/>
        <rFont val="Times New Roman"/>
        <family val="1"/>
      </rPr>
      <t>completed
The Early Warning System for incoming Storm Surge for the Republic of Mauritius installed at the Mauritius Meteorological Services and fully operational</t>
    </r>
  </si>
  <si>
    <t>16 September 2015-31 July 2016</t>
  </si>
  <si>
    <r>
      <rPr>
        <b/>
        <u val="single"/>
        <sz val="11"/>
        <color indexed="8"/>
        <rFont val="Calibri"/>
        <family val="2"/>
      </rPr>
      <t>Training and Capacity Building</t>
    </r>
    <r>
      <rPr>
        <b/>
        <sz val="11"/>
        <color indexed="8"/>
        <rFont val="Calibri"/>
        <family val="2"/>
      </rPr>
      <t xml:space="preserve">
</t>
    </r>
    <r>
      <rPr>
        <sz val="11"/>
        <color indexed="8"/>
        <rFont val="Calibri"/>
        <family val="2"/>
      </rPr>
      <t>• Le Mauricien dated 10 February 2016</t>
    </r>
    <r>
      <rPr>
        <b/>
        <sz val="11"/>
        <color indexed="8"/>
        <rFont val="Calibri"/>
        <family val="2"/>
      </rPr>
      <t xml:space="preserve">
</t>
    </r>
    <r>
      <rPr>
        <b/>
        <u val="single"/>
        <sz val="11"/>
        <color indexed="8"/>
        <rFont val="Calibri"/>
        <family val="2"/>
      </rPr>
      <t>Partnerships:</t>
    </r>
    <r>
      <rPr>
        <b/>
        <sz val="11"/>
        <color indexed="8"/>
        <rFont val="Calibri"/>
        <family val="2"/>
      </rPr>
      <t xml:space="preserve">
</t>
    </r>
    <r>
      <rPr>
        <sz val="11"/>
        <color indexed="8"/>
        <rFont val="Calibri"/>
        <family val="2"/>
      </rPr>
      <t xml:space="preserve">a. Memorandum of Agreement signed between Ministry of Environment, Sustainable Development, Disaster and Beach Management and Grand Sable Fishermen Association (NGOs) on 10 April 2013
b. Memorandum of Agreement signed between Ministry of Environment, Sustainable Development, Disaster and Beach Management and Grand Sable Women Planters Farmers Entrepreneur Association (NGOs) on 03 July 2013
c. Memorandum of Understanding signed between Ministry of Environment, Sustainable Development, Disaster and Beach Management and Mauritius Meteorological Services (13 March 2014)
d. Memorandum of Understanding signed between Ministry of Environment, Sustainable Development, Disaster and Beach Management and University of Mauritius (22 May 2014)
e. Memorandum of Understanding signed between Ministry of Environment, Sustainable Development, Disaster and Beach Management and Reef Conservation Mauritius (09 May 2014)
f. Memorandum of Understanding signed between Ministry of Environment, Sustainable Development, Disaster and Beach Management and Rodrigues Regional Assembly (19 November 2015)
g. Memorandum of Understanding signed between Ministry of Environment, Sustainable Development, and Disaster and Beach Management and the Attitude Foundation (01 December 2015)
h. Memorandum of Understanding signed between Ministry of Environment, Sustainable Development, and Disaster and Beach Management and Stichting Deltares and UNESCO-IHE
i. Memorandum of Understanding signed between Ministry of Environment, Sustainable Development, and Disaster and Beach Management and Rogers Foundation, Reef Conservation (30 March 2016)
</t>
    </r>
    <r>
      <rPr>
        <b/>
        <u val="single"/>
        <sz val="11"/>
        <color indexed="8"/>
        <rFont val="Calibri"/>
        <family val="2"/>
      </rPr>
      <t>Banners produced under AF Project:</t>
    </r>
    <r>
      <rPr>
        <b/>
        <sz val="11"/>
        <color indexed="8"/>
        <rFont val="Calibri"/>
        <family val="2"/>
      </rPr>
      <t xml:space="preserve">
</t>
    </r>
    <r>
      <rPr>
        <sz val="11"/>
        <color indexed="8"/>
        <rFont val="Calibri"/>
        <family val="2"/>
      </rPr>
      <t xml:space="preserve">• 1 Banner on Mangroves Plantation &amp; Sensitisation Project in the region of Grand Sable/Quatre Soeurs
• 1 Banner on Riviere des Galets Project Site (vulnerability to storm surges)
• 2 Banners on Training and Capacity Building Programme 
• 1 Banner on Problem statement of Mon Choisy &amp; Riviere des Galets Project site
• 2 Banner on Coastal Adaptation Options for Mon Choisy &amp; Riviere des Galets project site
• 1 Banner on Sensitisation Campaigns conducted under AF Project
• 1 Banner on Early Warning System for Storm Surge
</t>
    </r>
  </si>
  <si>
    <r>
      <rPr>
        <b/>
        <u val="single"/>
        <sz val="11"/>
        <color indexed="8"/>
        <rFont val="Calibri"/>
        <family val="2"/>
      </rPr>
      <t>Short Video Clips produced under AF Project:</t>
    </r>
    <r>
      <rPr>
        <b/>
        <sz val="11"/>
        <color indexed="8"/>
        <rFont val="Calibri"/>
        <family val="2"/>
      </rPr>
      <t xml:space="preserve">
• </t>
    </r>
    <r>
      <rPr>
        <sz val="11"/>
        <color indexed="8"/>
        <rFont val="Calibri"/>
        <family val="2"/>
      </rPr>
      <t xml:space="preserve">1 Short Video Clip on Mangroves plantation at Grand Sable on 09 September 2013 (by Mauritius Broadcasting Corporation)
• 1 Short Video Clip on Mangroves sensitization programmes
• 1 Short Video Clip on the occasion of Signature of MoU Ceremony with the Mauritius Meteorological Services held on 13 March 2014
• 1 Short TV Reportage on Riviere des Galets (23 June 2014)
• 1 Short Video Clip on Educational Tour held at Ile D’Ambre on 09 September 2014
• Inception Workshop for Coastal Adaptation Measures at Mon Choisy &amp; Riviere des Galets- 25 September 2014
• 1 Short Video Clip on National Validation Workshop on Implementation of an Early Warning System for Storm Surge on 22 January 2015
• 1 Short Video Clip on National Validation Workshop on Coastal Adaptation Measures at Mon Choisy and Riviere des Galets held on 09 April 2015
• 1 Short Video Clip on Symbolic Mangroves Plantation by the Honourable Minister of Environment, Sustainable Development, Disaster and Beach Management at Anse la Raie on 03 June 2015
• 1 Short Video Clip on Official Sensitisation and Awareness Raising Campaign with Marine Mobile Education Unit &amp; Symbolic Mangroves Plantation by the Honourable Minister of Environment, Sustainable Development, Disaster and Beach Management at Poste de Flacq on 04 June 2015
• 1 Short Video Clip on exhibition organised under the AF Project in the context of World Environment Day 2015 held on 05 June 2015
• Laying of Foundation Ceremony for the construction of a Refuge Centre at Quatre Soeurs-15 August 2015
• National Workshop for implementation of an Early Warning System for incoming Storm Surge in the Republic of Mauritius-22 January 2015
• Press Conference on implementation of an Early Warning System for incoming Storm Surge in the Republic of Mauritius-07 August 2015
• Short Course on Coastal and Marine Environment for Engineers in Rodrigues-15 July 2015
• Short Course on Cost Benefit Analysis of Coastal Management and Adaptation Options to Climate Change in Rodrigues-25 May 2015
• Unveiling of Display Board to commemorate the successful implementation of mangroves project at Grand Sable-25 July 2015
• Short Video Clip on Adaptation Fund Project in the context of COP 21
• Press Conference on Signature of a Memorandum of Understanding between this Ministry, UNESCO IHE and Stichting Deltares 
• Press Conference on a Simulation Evacuation Exercise at Quatre Soeurs
• Award of Certificate Ceremony for the Short course on Integrated Coastal Zone Management
• Short Video Clip on the impacts of climate change in the coastal region of Mauritius
</t>
    </r>
    <r>
      <rPr>
        <b/>
        <sz val="11"/>
        <color indexed="8"/>
        <rFont val="Calibri"/>
        <family val="2"/>
      </rPr>
      <t xml:space="preserve">
</t>
    </r>
    <r>
      <rPr>
        <sz val="11"/>
        <color indexed="8"/>
        <rFont val="Calibri"/>
        <family val="2"/>
      </rPr>
      <t>List of Cabinet/Information Papers:</t>
    </r>
    <r>
      <rPr>
        <b/>
        <sz val="11"/>
        <color indexed="8"/>
        <rFont val="Calibri"/>
        <family val="2"/>
      </rPr>
      <t xml:space="preserve">
</t>
    </r>
    <r>
      <rPr>
        <sz val="11"/>
        <color indexed="8"/>
        <rFont val="Calibri"/>
        <family val="2"/>
      </rPr>
      <t>• The Cabinet Office was informed on 13 November 2013 on forthcoming Coastal Adaptation Works at Riviere des Galets
• The Cabinet Office was informed on 09 May 2014 on the participation of the Mangroves Project in the Global Island Partnership 2013 Solution Search Award.  This project was recognised as a best practice partnership by the United Nations Commission on Sustainable Development and the GSWPFEA won the first prize, known as the Island Bright Spot Award 2013.
• The Cabinet Office was informed on 13 June 2014 that the United Nations, through the UNDP, has showcased the mangroves project at the UN Headquarters in New York in the context of celebrations of the World Environment Day (International) on 5 June 2014. The storyline of the project was also posted on the UNDP website.
• The Cabinet took note on 15 January 2016 that the Minister of Environment, Sustainable Development, Disaster and Beach Management would sign a Memorandum of Understanding with Stichting Deltares and UNESCO IHE Institute for Water Education, Netherlands for the development of an Early Warning System for Storm Surge
Parliamentary Questions
•PQ  692-To ask the Honourable Minister of Environment, Sustainable Development and Disaster and Beach Management – Whether, in regard to the inhabitants of the EDC at Rivière des Galets who are at risk during bad weather conditions, he will state if any decision has been taken in regard to the relocation thereof?   (http://mauritiusassembly.govmu.org/English/questions/Documents/PQ2015/pq13october2015.pdf)
• PQ 657-In regard to the inhabitants of Rivère des Galets,  where matters stand as to the proposed relocation thereof-(http://mauritiusassembly.govmu.org/English/questions/Documents/PQ2016/pq28june2016.pdf)</t>
    </r>
  </si>
  <si>
    <t>ojadoo@govmu.org</t>
  </si>
  <si>
    <t>• The various programme activities and progress are discussed at the Project Steering Committee held once every 3 Months
•  All Technical issues are discussed at the Technical Committee level</t>
  </si>
  <si>
    <t>• Constant reiteration of the risks of climate change and the positive net benefits of adaptation investments are being disseminated.</t>
  </si>
  <si>
    <t>• Programme activities were initially designed and paced to ensure completion over five years. Following the first round of procurement and lessons learnt, a budget reallocation (USD 391,400) from the Component ‘Policy Mainstreaming’ and ‘Knowledge Dissemination’ to Coastal Adaptation Works at Mon Choisy &amp; Riviere des Galets and Early Warning System was effected in consultation with the UNDP CO.
• The Revised Budget allocation was endorsed by the Financial Secretary, the Designated National Authority and subsequently approved by the Adaptation Fund Board (AFB) in March 2014.
• The Request for a 1 Year Project Extension was exceptionally approved by the Adaptation Fund Board.  The new completion date for the project will be around August 2018.
• The Programme Board will also provide required oversight for management of programme inputs.</t>
  </si>
  <si>
    <t>• UNDP will maintain a strong link with the programme, and the various programme activities that address institutional aspects will be guided by consultants, who will bring international expertise and experience from other countries, which should inform the situation in the Republic of Mauritius.</t>
  </si>
  <si>
    <t>The climate change modelling, as part of the deliverables under the component 1 has addressed this potential risk to the satisfaction of the Technical Committee and Project Steering Committee</t>
  </si>
  <si>
    <t>It is precisely the analysis of overlapping jurisdictions and conflicting regulations that will sort out respective roles and improve the situation for all Ministries/agencies, so that coastal adaptation can proceed accordingly.  The consultant for Policy Maintreaming will come up with a National Coastal Zone Adaptation Strategy for the Republic of Mauritius</t>
  </si>
  <si>
    <t xml:space="preserve">• Frequent dialogue with programme partners on reinforcement of principles of climate change management and appropriate adaptation measures has been taken.
• Regular stakeholders meetings and sensitisation are held under the project to reduce conflicting issues amongst the local community/fishers/NGO's/Government/Private sector and the local authorities
• To date, sensitisation campaigns have been conducted using a mobile education unit and some 15000 people have been sensitised. </t>
  </si>
  <si>
    <t>• Following the 1st round of procurement, the scope of the works had to be reviewed to focus on the key deliverables and implementation within the project budget.  A budget revision and extension of time was approved by the Adaptation Fund Board</t>
  </si>
  <si>
    <t>• Government and private sector co-financing will be envisaged for implementation of the resettlement option by the MESDDBM in the longer term.</t>
  </si>
  <si>
    <t xml:space="preserve">UNDP CO  procured the consultancy services for Mon Choisy &amp; Riviere des Galets upon request of the Ministry and approval of NDA .  The AFB facilitated faster procurement and therefore reduced the risks of delays in delivery.
The Mon Choisy Project had to undergo two independent design reviews (1 under the EIA and 1 by the UNDP)  to minimise the risks of outcry from the relevant stakeholders (fisher/beach users/hotels operators etc.)
</t>
  </si>
  <si>
    <r>
      <rPr>
        <b/>
        <u val="single"/>
        <sz val="13"/>
        <rFont val="Times New Roman"/>
        <family val="1"/>
      </rPr>
      <t xml:space="preserve">Policy Mainstreaming
</t>
    </r>
    <r>
      <rPr>
        <sz val="13"/>
        <rFont val="Times New Roman"/>
        <family val="1"/>
      </rPr>
      <t xml:space="preserve">
• Expression of Interest completed
• 6 international consultants shortlisted
• TOR finalized
• List of acts for Republic of Mauritius compiled
• Gap analysis undertaken by Technical Committee
• List of reports and documents w.r.t. Policy in coastal zone of Mauritius compiled
Launching of Expressions of Interests for Policy Mainstreaming</t>
    </r>
    <r>
      <rPr>
        <b/>
        <sz val="13"/>
        <rFont val="Times New Roman"/>
        <family val="1"/>
      </rPr>
      <t xml:space="preserve">
</t>
    </r>
    <r>
      <rPr>
        <sz val="13"/>
        <rFont val="Times New Roman"/>
        <family val="1"/>
      </rPr>
      <t xml:space="preserve">
In line with the deliverables under the Adaptation Fund Project, it is intended to recruit a high profile consultant/expert for Policy Mainstreaming.  The main objective is to determine a National Coastal Zone Adaptation Strategy that will address all climate perceived risks in the coastal zone of Republic of Mauritius over the next 20 years and actively supporting adaptation to them, as well as, recommendations for economic instruments to scale up adaptation in the coastal zone.
</t>
    </r>
    <r>
      <rPr>
        <b/>
        <u val="single"/>
        <sz val="13"/>
        <rFont val="Times New Roman"/>
        <family val="1"/>
      </rPr>
      <t>Request for Proposal (RFP) document for Consultancy Services (First Round of Procurement)</t>
    </r>
    <r>
      <rPr>
        <b/>
        <sz val="13"/>
        <rFont val="Times New Roman"/>
        <family val="1"/>
      </rPr>
      <t xml:space="preserve">
 </t>
    </r>
    <r>
      <rPr>
        <sz val="13"/>
        <rFont val="Times New Roman"/>
        <family val="1"/>
      </rPr>
      <t xml:space="preserve">
The RFP document for above consultancy Services was launched on 18 December 2015 to the shortlisted firms approved by the Project Steering Committee. At the closing date on 10 February 2016.  However, no bids were received. 
RFP document for Consultancy Services (Second Round of Procurement)
The bids for the above consultancy services have been relaunched following a restricted bidding mode of procurement at National Level on the 29th February and the closing date for submission of bids was 31 March 2016.  No bids were received.
Request for Proposal (RFP) document for above consultancy Services (Third Round of Procurement)
The ToR has been reviewed by the Project team in collaboration with the UNDP.  The third round of procurement will be launched in August 2016 for the above consultancy services.
</t>
    </r>
  </si>
  <si>
    <t>T. Sawako, Environment Programme Officer</t>
  </si>
  <si>
    <t>sawako.tanaka@undp.org</t>
  </si>
  <si>
    <t>A first version of the Early Warning System installed at the Mauritius Meteorological Services on the two high performance computers procured by the project. The hands on training was also delivered to officials from Mauritius Meteorological Services, Mauritius Oceanography Institute and NDRRMC. Memorandum of Understanding ( MoU ) with Stitchting Deltares and UNESCO -IHE was signed to ensuring the sustainability of the project in relation to capacity building, technical support and technology transfer for a more effective use of the numerical model of the Early Warning System. Ministry of Environment was also agreed to monitor the implementation of the MoU.</t>
  </si>
  <si>
    <t>9 Short Courses completed (in total) in collaboration with the University of Mauritius. 
3 courses are delivered during this reporting period</t>
  </si>
  <si>
    <t>3 Short Courses (CBA) have already delivered before this reporting period. Preparation for another CBA course completed.</t>
  </si>
  <si>
    <t>3 Short Courses (CBA) have already delivered before this reporting period. 
• Short Course on Cost and Benefit Analysis Applied to Climate Change Initiatives will be delivered in September 2016.</t>
  </si>
  <si>
    <t xml:space="preserve">Expected in 2016 /17
• Review of documents pertaining to coastal zone management
• Final National Coastal Zone Adaptation Strategy
• Creation of ‘clearing house’ for climate change
• Recommendation for new economic instruments to fund climate change related projects
</t>
  </si>
  <si>
    <t>Expected 2016/17</t>
  </si>
  <si>
    <t>Completed</t>
  </si>
  <si>
    <t xml:space="preserve">5 Small Scale Models developed &amp; 2 Display Board Installed are already compleated before this reporting period. 
Following  2 small scale model developped during this reporting period.
• 3D Small Scale Model for South East Marine Protected Area, Marine Park 
• 3D Climate Change Globe Model
and Magnetic Game and Electronic Quizz Game will be expected in 2016/17.
</t>
  </si>
  <si>
    <t xml:space="preserve"> 1 Marine Mobile Education Unit developed jointly with private sector/NGO
• 12 sensitization/public awareness campaigns conducted using the Marine Mobile Educational in schools, community centers, social welfare centers and shopping malls completed during the reporting period
</t>
  </si>
  <si>
    <t>Expected in 2017 - 18</t>
  </si>
  <si>
    <r>
      <rPr>
        <sz val="11"/>
        <color indexed="10"/>
        <rFont val="Times New Roman"/>
        <family val="1"/>
      </rPr>
      <t>0/3</t>
    </r>
    <r>
      <rPr>
        <sz val="11"/>
        <rFont val="Times New Roman"/>
        <family val="1"/>
      </rPr>
      <t xml:space="preserve">
Mangroves Project completed and replication to other coastal sites in RoM (see details at output level)
Studies completed-(see details at output level)
Bid document for Mon Choisy &amp; Riviere des Galets expected on 19 August 2016
Contract for Construction works for Quatre Soeurs awarded and construction works started in August 2016 (see details at output level)</t>
    </r>
  </si>
  <si>
    <t xml:space="preserve">0/1
1. Contract awarded to Indufor Oy in September 2014 for services in respect of Coastal Adaptation Measures at Mon Choisy &amp; Riviere des Galets
•Technical assessment of site: completed
• Feasibility study : completed
• Options for Coastal Adaptation including Cost/benefit analysis: completed
• Design of adaptation measures: ongoing
• EIA Study: ongoing
• Independent Technical Review of Design for Mon Choisy completed
</t>
  </si>
  <si>
    <t>1. Contract awarded to Indufor Oy for services in respect of Coastal Adaptation Measures at Mon Choisy &amp; Riviere des Galets
•Technical assessment of site: completed
• Feasibility study : completed
• Options for Coastal Adaptation including Cost/benefit analysis: completed
• Design of adaptation measures: ongoing
• EIA Study: Completed
• Independent Technical Review of Design for Riviere des Galets completed</t>
  </si>
  <si>
    <t>By 2016, at least 300 people, at least half of them women, trained.
458 People (officials from Ministries/departments, local authorities and the private sector) were trained as at 30 June 2016 &amp; awarded a certificate of attendance (at least half of them women)
1 Short Course on CBA Applied to Climate Change Initiatives has been planned in September 2016</t>
  </si>
  <si>
    <t xml:space="preserve">Terms of Reference launched
6 Consultants shortlisted for RFP Stage
Shortlist of Individuals not approved by the Project Steering Committee
New Terms of Reference drafted in consultation with UNDP CO
Expected launching:  June 2016
</t>
  </si>
  <si>
    <t>All relevant policies, strategies, plans, and regulations are consistent in a) having  a clear vision statement for adaptation in the coastal zone; b) in recognizing climate change impacts in the coastal zone over the next 50 years; and c) in clear Government institutional responsibilities for adaptation in the coastal zone. UPCOMING</t>
  </si>
  <si>
    <t>1. The procurement of services and works have to follow lengthy procedures which impact in the project execution.
2. Most of the procurements had to undergo at least 2 rounds of procurement due to budget or scarcity areas &amp; availability of international consultants 
3. The land acquisition process for Quatre Soeurs by the Government was a lenghty process (1 yr)
4.  The procurement of hydrographic data which was available at the Indian Hydrographic Unit was a lenghthy process (6 months).  The Early Warning System for Storm Surge could not be finalised until availability of data.
5. The design for Mon Choisy &amp; Riviere des Galets had to undergo 2 design reviews before finalisation of the most appropriate adaptation measures
6. The involvement and sensitisation of the community is an important factor for a successful implementation of adaptation project at the target site.</t>
  </si>
  <si>
    <t>1. To reduce procurement timeframe for second round of procurement the Government sollicited the support of the UNDP. However, for procurements above USD 1,000,000 the UNDP procurement procedures are also lengthy, as necessary clearances from the Regional Bureau for Africa were required at various steps. Thanks to the close liaison between the Ministry and UNDP and between UNDP CO and UNDP RBA, the actual procurement was completed in 6 month's time.
2. The design for Mon Choisy &amp; Riviere des Galets had to undergo 2 design reviews before finalisation of the most appropriate adaptation measures</t>
  </si>
  <si>
    <r>
      <t>1. The site for Construction of a Refuge centre at Quatre Soeurs was reviewed at the Inception Phase to a more secured and accessible location to be resilient to storm surges and flooding. A suitable site of an extent of 12,850 M</t>
    </r>
    <r>
      <rPr>
        <vertAlign val="superscript"/>
        <sz val="11"/>
        <rFont val="Times New Roman"/>
        <family val="1"/>
      </rPr>
      <t>2</t>
    </r>
    <r>
      <rPr>
        <sz val="11"/>
        <rFont val="Times New Roman"/>
        <family val="1"/>
      </rPr>
      <t xml:space="preserve"> to the tune of USD 320,645 was identified at Quatre Soeurs and procured by the Government of Mauritius.  This represent an in-kind contribution from the Government of Mauritius to the AF Project.
2.  A budget reallocation between project components was warranted and approved by the AFB in May 2014
</t>
    </r>
  </si>
  <si>
    <t>1. The compliance of the project with Equal Opportunity Act is mandatory as per Government legal framework. Focus on Gender has been fully integrated into project activities through involvement of women CSOs and NGOs in activities (Women's association have been actively involved in implementation of coastal adaptation projects, such as: mangrove plantation and sensitisation campaigns conducted by the women associations to coastal stakeholders on importance of mangroves on the coastal eco-system.  The participation of women in all consultative meetings and coastal adaptation project was assessed positively at the Mid-Term Review.
2.  Out of the 469 People trained under Outcome 3 (36% were Female &amp; 64% Male)
3. Out of the 15000 People sensitised under Outcome 5 (45% were Female &amp; 55% Male)</t>
  </si>
  <si>
    <t xml:space="preserve">The budget allocation of the project at the project development phase for implementation of climate resilient measures need to allow for cost escallation to foresee the actual cost at the implementation phase as a buffer to allow the timelag between the project conception until the execution of the project.
To ensure that the impacts of the climate change measures reach to the coastal communities, a community based approach was adopted for implementation of the mangroves project.  This has involved the direct participation of the coastal communities and enhanced their livelihoods.
</t>
  </si>
  <si>
    <t xml:space="preserve">The Adaptation Fund Project has allowed appropriate and indepth studies at the AF Project sites to develop appropriate adaptation measures.  Other sites in the Coastal Zone of Republic of Mauritius face the same challenges of beach erosion.
The recommended adaptation measures have a great potential to be replicated/adapted to increase climate resilience.
The ecosystem adaptation project on 'mangroves plantation' gained international recognition and has alerady been replicated at six other sites in the Republic of Mauritius </t>
  </si>
  <si>
    <t>This project has allowed the introduction of a CBA to enable the appropriate choice of adaptation measures based on lifetime costing.  This is a new approach that was introduced to select the most appropriate option for climate resilience projects.</t>
  </si>
  <si>
    <t>The mangroves project has been replicated to other vulnerable coastal areas in the Republic of Mauritius.
Short Training courses have been replicated to Rodrigues island
The Training on the Early Warning System for Storm Surge for the Meteorological Services staff in Rodrigues island and replication of the EWS in Rodrigues is under way.</t>
  </si>
  <si>
    <t xml:space="preserve">Mangroves project
The involvement of the community in project implementation through community based approach has enhanced a sense of project ownership
Sensitisation Campaigns
Sensitisation campaigns that have been carried out through innovative means of a mobile education unit has allowed a larger community outreach for the communities
Early Warning System
Implementation of EWS has allowed coastal communities to be informed on an enhanced forecasting system in the event of storm surges
</t>
  </si>
  <si>
    <t>Project conceived based on assessment of all existing data available from previous works conducted which subsequently feeds in the design of the adaptation measures.
In the context of implementation of Early Warning System the availability of bathymetry charts were critical for validation of the model.  The data was not in possession at national level and had to be procured at international level.  Intervention at highest level was also required to access data retained by the Indian Authorities following survey conducted by the indian navy in the region of Mauritius.</t>
  </si>
  <si>
    <t xml:space="preserve">We need to have appropriate intervention at Government level to access data either through a Memorandum of Understanding.
Data is also retained by various authorities (local) in their own format.  It is suggested to harmonise all coastal data and data be readily available for future design of coastal adaptation measures.
</t>
  </si>
  <si>
    <t>Climate change impacts thereof were not a common knowledge at the level of the coastal communities.  The development of learning materials and tools including the mobile education unit was proven to disseminate the climate change issues and raise awareness among the community and therefore be better prepared to face and adapt at local level
The training was extended to practically all institutions concerned with the coastal projects to achieve the objective under outcome 3, e.g. coastal planners from local authorities were involved which build capacity in delivery with a climate change induced risk perspective</t>
  </si>
  <si>
    <t xml:space="preserve">INVESTMENT INCOME </t>
  </si>
  <si>
    <t>Amount of annual investment income generated from the Adaptation Fund’s grant</t>
  </si>
  <si>
    <t>PROJECTED COST</t>
  </si>
  <si>
    <t>Est. Completion Date</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</si>
  <si>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</si>
  <si>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</si>
  <si>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Adaptation Fund Strategic Results Framework</t>
  </si>
  <si>
    <t>Project ID</t>
  </si>
  <si>
    <t>Type of implementing entity</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</si>
  <si>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</si>
  <si>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</si>
  <si>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</si>
  <si>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</si>
  <si>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</si>
  <si>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</si>
  <si>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</si>
  <si>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</si>
  <si>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</si>
  <si>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</si>
  <si>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</si>
  <si>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</si>
  <si>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</si>
  <si>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</si>
  <si>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</si>
  <si>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</si>
  <si>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</si>
  <si>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</si>
  <si>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</si>
  <si>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</si>
  <si>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</si>
  <si>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</si>
  <si>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</si>
  <si>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</si>
  <si>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</si>
  <si>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</si>
  <si>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</si>
  <si>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</si>
  <si>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</si>
  <si>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</si>
  <si>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</si>
  <si>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</si>
  <si>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</si>
  <si>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</si>
  <si>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</si>
  <si>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</si>
  <si>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</si>
  <si>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</si>
  <si>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</si>
  <si>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</si>
  <si>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</si>
  <si>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</si>
  <si>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</si>
  <si>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</si>
  <si>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</si>
  <si>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</si>
  <si>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</si>
  <si>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</si>
  <si>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</si>
  <si>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</si>
  <si>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</si>
  <si>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</si>
  <si>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</si>
  <si>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</si>
  <si>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</si>
  <si>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</si>
  <si>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</si>
  <si>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</si>
  <si>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</si>
  <si>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</si>
  <si>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</si>
  <si>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</si>
  <si>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</si>
  <si>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</si>
  <si>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</si>
  <si>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</si>
  <si>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</si>
  <si>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</si>
  <si>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</si>
  <si>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</si>
  <si>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</si>
  <si>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</si>
  <si>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</si>
  <si>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</si>
  <si>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</si>
  <si>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</si>
  <si>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</si>
  <si>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</si>
  <si>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</si>
  <si>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</si>
  <si>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</si>
  <si>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</si>
  <si>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</si>
  <si>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</si>
  <si>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</si>
  <si>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</si>
  <si>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</si>
  <si>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</si>
  <si>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</si>
  <si>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</si>
  <si>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</si>
  <si>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</si>
  <si>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</si>
  <si>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</si>
  <si>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</si>
  <si>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</si>
  <si>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</si>
  <si>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</si>
  <si>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</si>
  <si>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</si>
  <si>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</si>
  <si>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</si>
  <si>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</si>
  <si>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</si>
  <si>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</si>
  <si>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</si>
  <si>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</si>
  <si>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</si>
  <si>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</si>
  <si>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</si>
  <si>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</si>
  <si>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</si>
  <si>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</si>
  <si>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</si>
  <si>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</si>
  <si>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</si>
  <si>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</si>
  <si>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</si>
  <si>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</si>
  <si>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</si>
  <si>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</si>
  <si>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</si>
  <si>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</si>
  <si>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</si>
  <si>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</si>
  <si>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</si>
  <si>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</si>
  <si>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</si>
  <si>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</si>
  <si>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</si>
  <si>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</si>
  <si>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</si>
  <si>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</si>
  <si>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</si>
  <si>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</si>
  <si>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</si>
  <si>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</si>
  <si>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</si>
  <si>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</si>
  <si>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</si>
  <si>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</si>
  <si>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</si>
  <si>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</si>
  <si>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</si>
  <si>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</si>
  <si>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</si>
  <si>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</si>
  <si>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</si>
  <si>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</si>
  <si>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</si>
  <si>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</si>
  <si>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</si>
  <si>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</si>
  <si>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</si>
  <si>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</si>
  <si>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</si>
  <si>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</si>
  <si>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</si>
  <si>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</si>
  <si>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</si>
  <si>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</si>
  <si>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</si>
  <si>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</si>
  <si>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</si>
  <si>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</si>
  <si>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</si>
  <si>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</si>
  <si>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</si>
  <si>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</si>
  <si>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</si>
  <si>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</si>
  <si>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</si>
  <si>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</si>
  <si>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</si>
  <si>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</si>
  <si>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</si>
  <si>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</si>
  <si>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</si>
  <si>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</si>
  <si>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</si>
  <si>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</si>
  <si>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</si>
  <si>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</si>
  <si>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</si>
  <si>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</si>
  <si>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</si>
  <si>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</si>
  <si>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</si>
  <si>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</si>
  <si>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</si>
  <si>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</si>
  <si>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</si>
  <si>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</si>
  <si>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</si>
  <si>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</si>
  <si>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</si>
  <si>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</si>
  <si>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</si>
  <si>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</si>
  <si>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Latin America and Caribbean</t>
  </si>
  <si>
    <t>RIE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</si>
  <si>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</si>
  <si>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</si>
  <si>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</si>
  <si>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</si>
  <si>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</si>
  <si>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</si>
  <si>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</si>
  <si>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</si>
  <si>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Africa</t>
  </si>
  <si>
    <t>MIE</t>
  </si>
  <si>
    <t>1: No capacity</t>
  </si>
  <si>
    <t>2: Partially not aware</t>
  </si>
  <si>
    <t>2: Partially responsive (Lacks most elements)</t>
  </si>
  <si>
    <t>2: Somewhat improved</t>
  </si>
  <si>
    <t>Airports</t>
  </si>
  <si>
    <t>2: Partially effective</t>
  </si>
  <si>
    <t>Eastern Europe</t>
  </si>
  <si>
    <t>1: Aware of neither</t>
  </si>
  <si>
    <t>1: Non responsive (Lacks all elements )</t>
  </si>
  <si>
    <t>1: Not improved</t>
  </si>
  <si>
    <t>Schools</t>
  </si>
  <si>
    <t>1: Ineffective</t>
  </si>
  <si>
    <t>ha protected</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</si>
  <si>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</si>
  <si>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</si>
  <si>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</si>
  <si>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</si>
  <si>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</si>
  <si>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</si>
  <si>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</si>
  <si>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</si>
  <si>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</si>
  <si>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</si>
  <si>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</si>
  <si>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</si>
  <si>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</si>
  <si>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</si>
  <si>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</si>
  <si>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</si>
  <si>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</si>
  <si>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</si>
  <si>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t>Armenia</t>
  </si>
  <si>
    <t>Forests</t>
  </si>
  <si>
    <t>4: Response capability</t>
  </si>
  <si>
    <t>Supporting livelihoods</t>
  </si>
  <si>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</si>
  <si>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</si>
  <si>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</si>
  <si>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</si>
  <si>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</si>
  <si>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</si>
  <si>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</si>
  <si>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</si>
  <si>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</si>
  <si>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</si>
  <si>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</si>
  <si>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</si>
  <si>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</si>
  <si>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</si>
  <si>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</si>
  <si>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</si>
  <si>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</si>
  <si>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</si>
  <si>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</si>
  <si>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</si>
  <si>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</si>
  <si>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</si>
  <si>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</si>
  <si>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</si>
  <si>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</si>
  <si>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</si>
  <si>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</si>
  <si>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</si>
  <si>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</si>
  <si>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</si>
  <si>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</si>
  <si>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</si>
  <si>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</si>
  <si>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</si>
  <si>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</si>
  <si>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</si>
  <si>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</si>
  <si>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</si>
  <si>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</si>
  <si>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</si>
  <si>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</si>
  <si>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</si>
  <si>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</si>
  <si>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</si>
  <si>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</si>
  <si>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</si>
  <si>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</si>
  <si>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</si>
  <si>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</si>
  <si>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</si>
  <si>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</si>
  <si>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</si>
  <si>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</si>
  <si>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</si>
  <si>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</si>
  <si>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</si>
  <si>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</si>
  <si>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</si>
  <si>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</si>
  <si>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</si>
  <si>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</si>
  <si>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</si>
  <si>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</si>
  <si>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</si>
  <si>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</si>
  <si>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</si>
  <si>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</si>
  <si>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</si>
  <si>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</si>
  <si>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</si>
  <si>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</si>
  <si>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</si>
  <si>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</si>
  <si>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</si>
  <si>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</si>
  <si>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</si>
  <si>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</si>
  <si>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</si>
  <si>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</si>
  <si>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</si>
  <si>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</si>
  <si>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</si>
  <si>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</si>
  <si>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</si>
  <si>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</si>
  <si>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</si>
  <si>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</si>
  <si>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</si>
  <si>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</si>
  <si>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</si>
  <si>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</si>
  <si>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</si>
  <si>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</si>
  <si>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</si>
  <si>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</si>
  <si>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</si>
  <si>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</si>
  <si>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</si>
  <si>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</si>
  <si>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</si>
  <si>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u val="single"/>
        <sz val="13"/>
        <color indexed="8"/>
        <rFont val="Times New Roman"/>
        <family val="1"/>
      </rPr>
      <t>Component 2:  Early Warning System for Storm Surge for the Republic of Mauritius</t>
    </r>
    <r>
      <rPr>
        <b/>
        <sz val="13"/>
        <color indexed="8"/>
        <rFont val="Times New Roman"/>
        <family val="1"/>
      </rPr>
      <t xml:space="preserve">
</t>
    </r>
    <r>
      <rPr>
        <sz val="13"/>
        <color indexed="8"/>
        <rFont val="Times New Roman"/>
        <family val="1"/>
      </rPr>
      <t xml:space="preserve">
</t>
    </r>
    <r>
      <rPr>
        <b/>
        <sz val="13"/>
        <color indexed="8"/>
        <rFont val="Times New Roman"/>
        <family val="1"/>
      </rPr>
      <t xml:space="preserve">Memorandum of Understanding
</t>
    </r>
    <r>
      <rPr>
        <sz val="13"/>
        <color indexed="8"/>
        <rFont val="Times New Roman"/>
        <family val="1"/>
      </rPr>
      <t xml:space="preserve">A Memorandum of Understanding (MoU) was signed between the MESDDBM and Mauritius Meteorological Services (MMS) for joint implementation of the project component on 13 March 2014.
</t>
    </r>
    <r>
      <rPr>
        <b/>
        <sz val="13"/>
        <color indexed="8"/>
        <rFont val="Times New Roman"/>
        <family val="1"/>
      </rPr>
      <t xml:space="preserve">Consultancy Services awarded to Stichting Deltares 
</t>
    </r>
    <r>
      <rPr>
        <sz val="13"/>
        <color indexed="8"/>
        <rFont val="Times New Roman"/>
        <family val="1"/>
      </rPr>
      <t xml:space="preserve">The consultancy services for implementation of the Early Warning System for incoming Storm Surge in the Republic of Mauritius was awarded to Stitching Deltares, a leading independent research and internationally operating specialist consultancy institute.
The consultants effected several field missions in Mauritius since 2014 until 2015.  In July 2015, hands-on training on Delft-FEWS components and Mauritius EWS was delivered to officials from the MMS, Mauritius Oceanography Institute, NDRRMC. The main goal of the training sessions was to make the participants more comfortable dealing with the Delft-FEWS Early Warning System. In addition, the sessions provided the opportunity to explore the initial version of the EWS. 
The Consultants effected a last mission from 03 to 07 August 2015 in Mauritius.  The EWS was implemented and operational at the Mauritius Meteorological Services (MMS).  Some 20 participants from the MMS, Mauritius Oceanography Institute, National Disaster Risk Reduction Management Centre, Ministry of Housing and Lands (Hydrographic unit) and the project team received training on the operation of the EWS and Delft FEWS and Delft 3D models.
Overseas </t>
    </r>
    <r>
      <rPr>
        <b/>
        <sz val="13"/>
        <color indexed="8"/>
        <rFont val="Times New Roman"/>
        <family val="1"/>
      </rPr>
      <t xml:space="preserve">Training in The Netherlands
</t>
    </r>
    <r>
      <rPr>
        <sz val="13"/>
        <color indexed="8"/>
        <rFont val="Times New Roman"/>
        <family val="1"/>
      </rPr>
      <t xml:space="preserve">3 officials (1 from the National Disaster Risk Reduction Management Centre, 1 from the AF Project team and 1 from MMS received 2 weeks training course in The Netherlands from 24 August to 05 September 2015.
</t>
    </r>
    <r>
      <rPr>
        <b/>
        <sz val="13"/>
        <color indexed="8"/>
        <rFont val="Times New Roman"/>
        <family val="1"/>
      </rPr>
      <t xml:space="preserve">Mauritius is the first SIDS country to have implemented its own storm surge Early Warning System. 
</t>
    </r>
    <r>
      <rPr>
        <b/>
        <sz val="13"/>
        <color indexed="8"/>
        <rFont val="Times New Roman"/>
        <family val="1"/>
      </rPr>
      <t xml:space="preserve">Mission visit of International Consultant from Deltares 
</t>
    </r>
    <r>
      <rPr>
        <sz val="13"/>
        <color indexed="8"/>
        <rFont val="Times New Roman"/>
        <family val="1"/>
      </rPr>
      <t xml:space="preserve">Mr D. Vatvani, Project Coordinator of Deltares was on a 1 week mission visit to participate in a working session at the Ministry and to conduct further training organized by the World Meterological Organisation on storm surge, swells and modeling.
The working session was held in the presence of the UN Resident Coordinator and UNDP Resident Representative, Offiials of this Ministry in order to finalize the way forward for the AF Project. 
</t>
    </r>
    <r>
      <rPr>
        <b/>
        <sz val="13"/>
        <color indexed="8"/>
        <rFont val="Times New Roman"/>
        <family val="1"/>
      </rPr>
      <t xml:space="preserve">Signature of Memorandum of Understanding (MoU) with Stitchting Deltares and UNESCO -IHE
</t>
    </r>
    <r>
      <rPr>
        <sz val="13"/>
        <color indexed="8"/>
        <rFont val="Times New Roman"/>
        <family val="1"/>
      </rPr>
      <t xml:space="preserve">
With a view to ensuring the sustainability of the project in relation to capacity building, technical support and technology transfer for a more effective use of the numerical model of the EWS, an MoU between this Ministry through the Adaptation Fund, Stichting Deltares and UNESCO- IHE was signed on 20 January 2016 in the Kingdom of Netherlands in the presence of the Hon Minister R. Dayal and the Project Manager.
</t>
    </r>
    <r>
      <rPr>
        <b/>
        <sz val="13"/>
        <color indexed="8"/>
        <rFont val="Times New Roman"/>
        <family val="1"/>
      </rPr>
      <t xml:space="preserve">Purpose 
</t>
    </r>
    <r>
      <rPr>
        <sz val="13"/>
        <color indexed="8"/>
        <rFont val="Times New Roman"/>
        <family val="1"/>
      </rPr>
      <t xml:space="preserve">To secure technical assistance in terms of research and capacity building for coastal zone adaptation and operation of the Early Warning System for Storm and Tidal Surge.
The Government of Mauritius (Cabinet office) approved of the Memorandum of Understanding (MoU) signed between this Ministry, Stichting Deltares and UNESCO IHE.
</t>
    </r>
    <r>
      <rPr>
        <b/>
        <sz val="13"/>
        <color indexed="8"/>
        <rFont val="Times New Roman"/>
        <family val="1"/>
      </rPr>
      <t>The main areas of cooperation under the MoU are listed below:</t>
    </r>
    <r>
      <rPr>
        <sz val="13"/>
        <color indexed="8"/>
        <rFont val="Times New Roman"/>
        <family val="1"/>
      </rPr>
      <t xml:space="preserve">
• Facilitate scientific and research exchange of scientists, research scholars and specialists, etc. for the purpose of research, training, consultation and exchange of expertise
• Ensure Continuous Professional Development for staff of the Mauritius Meteorological Services
• Training and capacity building in the field of disaster risk reduction management, coastal engineering and adaptation to climate change
• Exchange of scientific and technical information and documentation
• Organization of bilateral scientific and technical seminars/ workshops/ conferences and training courses on problems of interest to both countries.
• Other forms of scientific and technological cooperation as may be mutually agreed upon by the parties within the scope of this MoU
</t>
    </r>
    <r>
      <rPr>
        <b/>
        <sz val="13"/>
        <color indexed="8"/>
        <rFont val="Times New Roman"/>
        <family val="1"/>
      </rPr>
      <t xml:space="preserve">Steering Committee 
</t>
    </r>
    <r>
      <rPr>
        <sz val="13"/>
        <color indexed="8"/>
        <rFont val="Times New Roman"/>
        <family val="1"/>
      </rPr>
      <t xml:space="preserve">The setting up of a steering committee at the level of the Ministry of Environment was also agreed to monitor the implementation of the MoU
A Project Steering Committee was set up under the Chair of the Ag. Senior Chief Executive. A first meeting was held on the 19 April 2016 followed by a skype meeting on the 4th July 2016 under the chair of the Ag Senior Chief Executive.
Proposals from Stichting Deltares  for trainings is currently being considered with respect to the theoretical classes and exercises for learning on generic Integrated Coastal Zone Management principles and to be scheduled in the August 2016.
</t>
    </r>
  </si>
  <si>
    <t>MS</t>
  </si>
  <si>
    <t>3 Handbooks have already developed under the Adaptation Fund Project
• 2 Handbooks entitled ‘Training Manual for Coastal Protection Works’ and ‘Training Manual on Coastal and Marine Environment for Engineers’ produced under the programme.
• 1 Handbook on Cost Benefit Analysis for Coastal Management and Adaptation Options to Climate Change developed.
• 1 Handbook on INTEGRATED COASTAL ZONE MANAGEMENT FOR SMALL ISLAND DEVELOPING STATES under production (expected completion in September 2016)</t>
  </si>
  <si>
    <t xml:space="preserve">Coastal adaptation projects and initiatives are fully supported by the Ministry (degree: low) </t>
  </si>
  <si>
    <t xml:space="preserve">High level endorsement of proposed policy and regulatory changes to support coastal adaptation may be lacking (enabling legislation may be delayed); there may also be concerns about creating a new climate change oversight function within the Ministry of Environment, Sustainable Development, Disaster and Beach Management (MESDDBM) (degree: moderate) </t>
  </si>
  <si>
    <t xml:space="preserve">Mauritius has witnessed in the recent past some of the impacts of climate change including flash floods, variability in rainfall distribution amongst others. The Government is thus well aware of   climate change impacts and it is one of the national priority to build climate resilience. 
Up to now the change in Government has not affected the climate change management in Mauritius  (degree: low) </t>
  </si>
  <si>
    <t xml:space="preserve">The procurement process in line with the current Public Procurement Act is lengthy. 
The procurement of highly technical expertise required the project to undertake international bidding
Delay in fund transfer from the donor to the UNDP CO resulted in the Ministry to negotiate with the Ministry of Finance and Economic Developement to meet the project expenditure from the Government funds in the meantime
 (degree: low) </t>
  </si>
  <si>
    <t xml:space="preserve">Government of Mauritius commitment to climate change management could wane as development priorities become more prominent and compete, especially in the run-up to elections.   (degree: moderate)  </t>
  </si>
  <si>
    <t xml:space="preserve">Delays in fund transfers and procurement of technical services and equipment.  (degree: moderate) </t>
  </si>
  <si>
    <t xml:space="preserve">MESDBM may have limited management capacity for programme activities, and for the eventual assumption of climate change management oversight and enforcement; conflicts between the CC Cell and the ICZM Division may arise.  (degree: moderate) </t>
  </si>
  <si>
    <t xml:space="preserve">Climate variability accelerates and coastal degradation occurs at a faster pace than anticipated.  (degree: moderate) </t>
  </si>
  <si>
    <t xml:space="preserve">Districts (local government) may perceive themselves in a peripheral role, with their development put aside for the sake of climate change adaptation.  (degree: moderate) </t>
  </si>
  <si>
    <t xml:space="preserve">Varying, possibly conflicting, perceptions of the climate change risks and coastal adaptation approaches may become apparent, based on previous experiences and technical expertise.  (degree: moderate) </t>
  </si>
  <si>
    <t xml:space="preserve">Proposed relocation option at Riviere des Galets, even though more sustainable, may be costly and not feasible, as foreseen in the project document.  (degree: moderate) </t>
  </si>
  <si>
    <t xml:space="preserve">A new climate change bill at the level of the Ministry has been prepared which clearly defines the roles of each division.  (degree: low) </t>
  </si>
  <si>
    <t xml:space="preserve">There may be a misunderstanding about the jurisdictional area of an agency that has climate change management oversight and right of enforcement. (degree: moderate) </t>
  </si>
  <si>
    <t xml:space="preserve">Modelling of different scenarios of the climate change variability and impacts thereof has been included in the scope of the services of the international consultants. The design has taken into consideration the above risk factor where required (degree: low) </t>
  </si>
  <si>
    <t xml:space="preserve">The component on Policy Mainstreaming has been drafted to clearly define the responsibilities of each Ministry as a specific deliverable. (degree: low) </t>
  </si>
  <si>
    <t xml:space="preserve">• The officials of all Local authorities in RoM have been trained in the field of coastal engineering/climate change adaptation/CBA as part of the capacity building programme under the project.
• The delivery of the Short Courses started since September 2013.  To date 12 Short Courses in the field of Coastal Engineering, Coastal and Marine Environment for Engineers, Cost and Benefit Analysis, amongst others have been delivered under the Project in Mauritius and Rodrigues.  (degree: low) </t>
  </si>
  <si>
    <t xml:space="preserve">• The most feasible option for the climate change adaptation is being looked at based on its own merits to achieve a sustainable solution. For example, at one of the project coastal site, Riviere des Galets, the option of relocation of the vulnerable communities exposed to storm surge had also  been explored in consultation with the local community.
• Regular stakeholders meetings and sensitisation are held under the project to reduce conflicting issues amongst the local community/fishers/NGO's/Government/Private sector and the local authorities (degree: low) </t>
  </si>
  <si>
    <t xml:space="preserve">The bid prices substantially higher than the amounts earmarked in the budget in the Project Document, for component 1 and component 2.  (degree: high) </t>
  </si>
  <si>
    <t xml:space="preserve">• The financial offer for Component 1 (Consultancy Services for Mon Choisy &amp; Riviere des Galets) was 275% higher
• The financial offer forComponent 2 (Consultancy Services for Early Warning System) was higher than 400% than the budgeted amount in the AF Project document. (degree: moderate) </t>
  </si>
  <si>
    <t xml:space="preserve">The process of land availability and acquisition for the construction of the Refuge Centre at Quatre Soeurs under the Component 1 was an issue.  (degree: high) </t>
  </si>
  <si>
    <t xml:space="preserve">• A Site located on higher grounds, of an extent of 3A04P owned by the private sector was identified for the construction of Refuge Centre at Quatre Soeurs.
• The land acquisition procedures was completed by the Ministry of Housing and Lands in June 2015 and land vested to the MESDDBM.  (degree: low) </t>
  </si>
  <si>
    <t xml:space="preserve">• Frequent dialogue with the community is being sustained for a voluntary resettlement.  Additional studies has been conducted under the Consultancy Services for Riviere des Galets to assess the best adaptation options.
• Following completion of studies under the AF Project, the relocation project being a long term sustainable solution for Riviere des Galets will be implemented by the Government of Mauritius.
• The land acquisition process for the proposed relocation of the inhabitants has started at the level of Ministry of Housing and lands  (degree: low) </t>
  </si>
  <si>
    <r>
      <t xml:space="preserve"> • The land acquisition process was successfully completed in June 2015 by the Mnistry of Housing and Lands.
• The project targets as set in the project document will be met under component 1.   The scope of works for the respective sites are hereunder listed: 
</t>
    </r>
    <r>
      <rPr>
        <b/>
        <sz val="11"/>
        <rFont val="Calibri"/>
        <family val="2"/>
      </rPr>
      <t>Mon Choisy</t>
    </r>
    <r>
      <rPr>
        <sz val="11"/>
        <rFont val="Calibri"/>
        <family val="2"/>
      </rPr>
      <t xml:space="preserve">- Wave dissipating structures, beach nourishment, ecosystem based adaptation including seagrass regeneration, plantation of coastal vegetation for dune stabilisation
</t>
    </r>
    <r>
      <rPr>
        <b/>
        <sz val="11"/>
        <rFont val="Calibri"/>
        <family val="2"/>
      </rPr>
      <t>Riviere des Galets</t>
    </r>
    <r>
      <rPr>
        <sz val="11"/>
        <rFont val="Calibri"/>
        <family val="2"/>
      </rPr>
      <t xml:space="preserve"> - construction of rock revetment, implementation of wave overtopping wall. 
</t>
    </r>
    <r>
      <rPr>
        <b/>
        <sz val="11"/>
        <rFont val="Calibri"/>
        <family val="2"/>
      </rPr>
      <t>Quatre Soeurs</t>
    </r>
    <r>
      <rPr>
        <sz val="11"/>
        <rFont val="Calibri"/>
        <family val="2"/>
      </rPr>
      <t xml:space="preserve">-The original project scope has been upscaled to provide a newly designed Refuge Centre, which will be a first in its kind in the RoM and in the Indian Ocean to be used as a dedicated Refuge Centre
The original scope to retrofit an existing building (approximately 1000 sq ft) has been reviewed to construct a full fledge Refuge centre (10000 sq ft) at more appropriate site acquired by the government of Mauritius and located at 25m above mean sea level as a sustainable solution against storm surge.
The original site was not appropriate to house a Refuge Centre against storm surges.  Accordingly, the Government of Mauritius was approached and an appropriate site was identified by the Technical Committee based on an agreed site selection matrix and which represented a co-contribution from the Government of Mauritius
The output targets have not been affected following the budget reallocation under Component 1.  Instead, the targets are being enhanced to achieve a long term and sustainable adaptation measures
</t>
    </r>
    <r>
      <rPr>
        <b/>
        <sz val="11"/>
        <rFont val="Calibri"/>
        <family val="2"/>
      </rPr>
      <t>Mangroves Plantation Project</t>
    </r>
    <r>
      <rPr>
        <sz val="11"/>
        <rFont val="Calibri"/>
        <family val="2"/>
      </rPr>
      <t xml:space="preserve">
Under component 1, the mangroves plantation project was succesfully completed.  Some 20,000 mangroves had been planted along the coastline of Q. Soeurs &amp; region compared with 10,000 as prescribed in the project document.  The project has also been replicated to other coastal sites in the Republic of Mauritius with the collaboration of the private sector/NGO's/fishermen &amp; women associations</t>
    </r>
  </si>
  <si>
    <r>
      <rPr>
        <b/>
        <u val="single"/>
        <sz val="11"/>
        <color indexed="8"/>
        <rFont val="Calibri"/>
        <family val="2"/>
      </rPr>
      <t>Core Indicator</t>
    </r>
    <r>
      <rPr>
        <sz val="11"/>
        <color theme="1"/>
        <rFont val="Calibri"/>
        <family val="2"/>
      </rPr>
      <t>: No. of beneficiaries</t>
    </r>
  </si>
  <si>
    <r>
      <rPr>
        <b/>
        <u val="single"/>
        <sz val="11"/>
        <color indexed="8"/>
        <rFont val="Calibri"/>
        <family val="2"/>
      </rPr>
      <t>Core Indicator</t>
    </r>
    <r>
      <rPr>
        <sz val="11"/>
        <color theme="1"/>
        <rFont val="Calibri"/>
        <family val="2"/>
      </rPr>
      <t xml:space="preserve"> 1.2: No. of Early Warning Systems</t>
    </r>
  </si>
  <si>
    <r>
      <rPr>
        <b/>
        <u val="single"/>
        <sz val="11"/>
        <color indexed="8"/>
        <rFont val="Calibri"/>
        <family val="2"/>
      </rPr>
      <t>Core Indicator</t>
    </r>
    <r>
      <rPr>
        <sz val="11"/>
        <color theme="1"/>
        <rFont val="Calibri"/>
        <family val="2"/>
      </rPr>
      <t xml:space="preserve"> 4.2: Assets produced, developed, improved or strengthened</t>
    </r>
  </si>
  <si>
    <r>
      <rPr>
        <b/>
        <u val="single"/>
        <sz val="11"/>
        <color indexed="8"/>
        <rFont val="Calibri"/>
        <family val="2"/>
      </rPr>
      <t>Core Indicator</t>
    </r>
    <r>
      <rPr>
        <sz val="11"/>
        <color theme="1"/>
        <rFont val="Calibri"/>
        <family val="2"/>
      </rPr>
      <t xml:space="preserve"> 5.1: Natural Assets protected or rehabilitated</t>
    </r>
  </si>
  <si>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</si>
  <si>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</si>
  <si>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r>
      <t xml:space="preserve">1: Health and Social Infrastructure </t>
    </r>
    <r>
      <rPr>
        <i/>
        <sz val="11"/>
        <color indexed="8"/>
        <rFont val="Calibri"/>
        <family val="2"/>
      </rPr>
      <t>(developed/improved)</t>
    </r>
  </si>
  <si>
    <r>
      <t xml:space="preserve">2: Physical asset </t>
    </r>
    <r>
      <rPr>
        <i/>
        <sz val="11"/>
        <color indexed="8"/>
        <rFont val="Calibri"/>
        <family val="2"/>
      </rPr>
      <t>(produced/improved/strenghtened)</t>
    </r>
  </si>
  <si>
    <r>
      <rPr>
        <b/>
        <sz val="13"/>
        <rFont val="Times New Roman"/>
        <family val="1"/>
      </rPr>
      <t xml:space="preserve">Component 3 : Training 
</t>
    </r>
    <r>
      <rPr>
        <sz val="13"/>
        <rFont val="Times New Roman"/>
        <family val="1"/>
      </rPr>
      <t xml:space="preserve">
</t>
    </r>
    <r>
      <rPr>
        <b/>
        <sz val="13"/>
        <rFont val="Times New Roman"/>
        <family val="1"/>
      </rPr>
      <t>4 Handbooks produced under the Adaptation Fund Project</t>
    </r>
    <r>
      <rPr>
        <sz val="13"/>
        <rFont val="Times New Roman"/>
        <family val="1"/>
      </rPr>
      <t xml:space="preserve">
• 1 Handbook entitled ‘Training Manual for Coastal Protection Works’
• 1 Handbook entitled ‘Training Manual on Coastal and Marine Environment for Engineers’ 
• 1 Handbook on 'Cost Benefit Analysis for Coastal Management and Adaptation Options to Climate Change'
• 1 Handbook on Integrated Coastal Zone Management under process
</t>
    </r>
    <r>
      <rPr>
        <b/>
        <sz val="13"/>
        <rFont val="Times New Roman"/>
        <family val="1"/>
      </rPr>
      <t xml:space="preserve">12 Short Courses designed and delivered in Mauritius and Rodrigues as follows:
</t>
    </r>
    <r>
      <rPr>
        <b/>
        <u val="single"/>
        <sz val="13"/>
        <rFont val="Times New Roman"/>
        <family val="1"/>
      </rPr>
      <t>Coastal Engineering/Coastal and Marine Environment/ICZM/Disaster Risk Reduction/Open Geospatial tools</t>
    </r>
    <r>
      <rPr>
        <b/>
        <sz val="13"/>
        <rFont val="Times New Roman"/>
        <family val="1"/>
      </rPr>
      <t xml:space="preserve">
</t>
    </r>
    <r>
      <rPr>
        <sz val="13"/>
        <rFont val="Times New Roman"/>
        <family val="1"/>
      </rPr>
      <t xml:space="preserve">• Short Course on Coastal and Marine Environment for Engineers (CMEE) in Mauritius
• Short Course on Coastal and Marine Environment for Engineers (CMEE) in Rodrigues
• Short Course on Coastal Engineering (Specialisation 1) Mauritius
• Short Course on Coastal Engineering (Specialisation 2) Design of Coastal Adaptation/ Protection Structures including a case study for Mon Choisy (Mauritius)
• Short Course on Ocean Data Collection and Analysis (Mauritius)
• Short Course on Climate Change and Coastal Zone Management (Mauritius)
• Short Course on Open Geospatial tools
• Short Course on Disaster Risk Reduction
• Short Course on ICZM
</t>
    </r>
    <r>
      <rPr>
        <b/>
        <u val="single"/>
        <sz val="13"/>
        <rFont val="Times New Roman"/>
        <family val="1"/>
      </rPr>
      <t xml:space="preserve">Short Course on Cost Benefit Analysis for Coastal Adaptation Measures
</t>
    </r>
    <r>
      <rPr>
        <sz val="13"/>
        <rFont val="Times New Roman"/>
        <family val="1"/>
      </rPr>
      <t>•Short Course on Cost and Benefit Analysis of Coastal Adaptation Measures
•Short Course on Cost Benefit Analysis/Climate Change Economics
•Short Course on Cost and Benefit Analysis of Coastal Management and Adaptation Options to Climate Change (Rodrigues)</t>
    </r>
    <r>
      <rPr>
        <b/>
        <u val="single"/>
        <sz val="13"/>
        <rFont val="Times New Roman"/>
        <family val="1"/>
      </rPr>
      <t xml:space="preserve">
</t>
    </r>
    <r>
      <rPr>
        <sz val="13"/>
        <rFont val="Times New Roman"/>
        <family val="1"/>
      </rPr>
      <t xml:space="preserve">
</t>
    </r>
    <r>
      <rPr>
        <b/>
        <sz val="13"/>
        <rFont val="Times New Roman"/>
        <family val="1"/>
      </rPr>
      <t>469 Engineers and technical staff (both from public and private sector) have been trained under the Adaptation Fund Project</t>
    </r>
    <r>
      <rPr>
        <sz val="13"/>
        <rFont val="Times New Roman"/>
        <family val="1"/>
      </rPr>
      <t xml:space="preserve">
Activities during September </t>
    </r>
    <r>
      <rPr>
        <b/>
        <sz val="13"/>
        <rFont val="Times New Roman"/>
        <family val="1"/>
      </rPr>
      <t xml:space="preserve">2015-July 2016
</t>
    </r>
    <r>
      <rPr>
        <sz val="13"/>
        <rFont val="Times New Roman"/>
        <family val="1"/>
      </rPr>
      <t xml:space="preserve">
- </t>
    </r>
    <r>
      <rPr>
        <b/>
        <u val="single"/>
        <sz val="13"/>
        <rFont val="Times New Roman"/>
        <family val="1"/>
      </rPr>
      <t>Short course on Introduction to Open Source Geospatial Tools</t>
    </r>
    <r>
      <rPr>
        <sz val="13"/>
        <rFont val="Times New Roman"/>
        <family val="1"/>
      </rPr>
      <t xml:space="preserve">
A short course on Introduction to Open Source Geospatial Tools was delivered at the University of Mauritius from 21 to 25 September 2015 by Mrs M. Cawley, Founder of Boomerang Geospatial who provide training and consulting on GIS (Geographic Information System). 
 25 Participants from the technical cadre attended the short course.
- </t>
    </r>
    <r>
      <rPr>
        <b/>
        <u val="single"/>
        <sz val="13"/>
        <rFont val="Times New Roman"/>
        <family val="1"/>
      </rPr>
      <t xml:space="preserve">Short Course on Disaster Risk Reduction in the Coastal Zone of Mauritius </t>
    </r>
    <r>
      <rPr>
        <sz val="13"/>
        <rFont val="Times New Roman"/>
        <family val="1"/>
      </rPr>
      <t xml:space="preserve">
The course was held on the 13th, 14th, 15th, 18th January 2016 at the seat of the University of Mauritius (UoM) and an evacuation drill carried out on 16th January 2016 at Quatre Soeurs.
- </t>
    </r>
    <r>
      <rPr>
        <b/>
        <u val="single"/>
        <sz val="13"/>
        <rFont val="Times New Roman"/>
        <family val="1"/>
      </rPr>
      <t xml:space="preserve">Evacuation Drill Day </t>
    </r>
    <r>
      <rPr>
        <b/>
        <sz val="13"/>
        <rFont val="Times New Roman"/>
        <family val="1"/>
      </rPr>
      <t xml:space="preserve">
</t>
    </r>
    <r>
      <rPr>
        <sz val="13"/>
        <rFont val="Times New Roman"/>
        <family val="1"/>
      </rPr>
      <t xml:space="preserve">An evacuation drill was devised by the course participants to test an evacuation plan for the region of Quatre Soeurs. This enabled the inhabitants at Quatre Soeurs to seek refuge in the Refuge Centre which will be constructed under the Adaptation Fund. This exercise was done in collaboration with the National Disaster Risk Reduction Management Centre and other stakeholders including the coastal communities.  The evacuation drill required the planning of various meetings with the relevant stakeholder, site visits in the local region of Quatre Soeurs and the production of materials. This included the design and printing of a Banner, Road Signs (Assembly points, direction for emergency evacuation route) and purchase of reflective jackets for participants amongst others.
- </t>
    </r>
    <r>
      <rPr>
        <b/>
        <u val="single"/>
        <sz val="13"/>
        <rFont val="Times New Roman"/>
        <family val="1"/>
      </rPr>
      <t>Short Course on Integrated Coastal Zone Management.</t>
    </r>
    <r>
      <rPr>
        <sz val="13"/>
        <rFont val="Times New Roman"/>
        <family val="1"/>
      </rPr>
      <t xml:space="preserve">
The ICZM course was carried out from the 29th January 2016, 2nd February to the 5th February 2016 at The Core Building, Ebene. The course included a field visit at the Adaptation Fund Project Site, Mon Choisy conducted on the 3rd of February. The course was delivered by the resource persons from the University of Western Australia Mr A. Pomeroy and Mr R. Lowe.  35 participants attended the course.
</t>
    </r>
    <r>
      <rPr>
        <b/>
        <sz val="13"/>
        <rFont val="Times New Roman"/>
        <family val="1"/>
      </rPr>
      <t xml:space="preserve">Award of Certificate Ceremony for the Short course on Integrated Coastal Zone Management </t>
    </r>
    <r>
      <rPr>
        <sz val="13"/>
        <rFont val="Times New Roman"/>
        <family val="1"/>
      </rPr>
      <t xml:space="preserve">
A half day workshop and an award of Certificate ceremony which consisted of a handing over of certificates for the ICZM course, was scheduled on the 5th of February 2016 in the Presence of the Hon. Minister of Environment, the Assistant Secretary of the Africa Branch, Mr Matthew Neuhaus from the Australian Department of Foreign Affairs and Trade, the Australian Commissioner, Her Excellency Ms Susan Coles and amongst some other 40 invitees. 
</t>
    </r>
  </si>
  <si>
    <t>Output 4.1</t>
  </si>
  <si>
    <t>Output 4.2</t>
  </si>
  <si>
    <t>Output 4.3</t>
  </si>
  <si>
    <t>Output 4.4</t>
  </si>
  <si>
    <t>Output 5.2</t>
  </si>
  <si>
    <t xml:space="preserve">The contract for consultancy services for Mon Choisy &amp; Riviere des Galets included development of baseline for future work at the 2 sites. This is in line with plans to inform 21 more vulnerable sites with methodologies for analysis, modeling, and concrete recommendations for a coastal zone monitoring system. 
Government of Mauritius have discussed and agreed that the proposed constructions at the two sites are  initial steps. The result of the adaptation works at those two sites will be monitored and the results used to implement solutions at other sites. </t>
  </si>
  <si>
    <t xml:space="preserve">
The request for proposal for this consultancy service was launched two times (Dec 2015 and Feb 2016), but no bids were received. The TOR was amended in consultation with UNDP and a new RFP is expected to be launched in August 2016.</t>
  </si>
  <si>
    <t xml:space="preserve"> Handbook on integrated Coastal Zone Management for the coastal zone Mauritius will be completed by January 2017.</t>
  </si>
  <si>
    <t>Financial information:  cumulative from project start to 31 July 2016</t>
  </si>
  <si>
    <r>
      <t>Estimated cumulative total disbursement as of</t>
    </r>
    <r>
      <rPr>
        <b/>
        <sz val="11"/>
        <color indexed="10"/>
        <rFont val="Times New Roman"/>
        <family val="1"/>
      </rPr>
      <t xml:space="preserve"> 
</t>
    </r>
    <r>
      <rPr>
        <b/>
        <sz val="11"/>
        <rFont val="Times New Roman"/>
        <family val="1"/>
      </rPr>
      <t>[31 July 2016]</t>
    </r>
  </si>
  <si>
    <t>Output 1.1, 1.2, 1.4, 1.5, 1.6 (Outputs merged under 1 Consultancy Services)</t>
  </si>
  <si>
    <t>Output 1.3 (Works)</t>
  </si>
  <si>
    <t>Output 2.1, 2.2 (Outputs merged under 1 Consultancy Services)</t>
  </si>
  <si>
    <t>Output 5.5</t>
  </si>
  <si>
    <r>
      <t>5.3</t>
    </r>
    <r>
      <rPr>
        <sz val="9"/>
        <rFont val="Arial"/>
        <family val="2"/>
      </rPr>
      <t xml:space="preserve">  Interpretive signs and small-scale models of coastal processes designed and installed at each site, explaining the science of climate change and coastal processes (in lay terms), so that the linkages between weather, stability of coastal features, and adaptation measures are clear.</t>
    </r>
  </si>
  <si>
    <t xml:space="preserve">• Climate Change Community Sensitisation Game (Snake and Ladders)
• Electronic Quiz Game on impacts of Climate Change
• Development of Do's and Don’t's sheet at sea sheet with the pouch for boat operators and fishermen as sensitisation material
</t>
  </si>
  <si>
    <r>
      <t>5.4</t>
    </r>
    <r>
      <rPr>
        <sz val="9"/>
        <rFont val="Arial"/>
        <family val="2"/>
      </rPr>
      <t xml:space="preserve">   Public awareness campaigns on climate change in the coastal zone designed and delivered, involving the Mauritian media (TV, radio, Internet).</t>
    </r>
  </si>
  <si>
    <t>Public awareness campaigns</t>
  </si>
  <si>
    <r>
      <t xml:space="preserve">AF Project Reports:
• </t>
    </r>
    <r>
      <rPr>
        <sz val="11"/>
        <color indexed="8"/>
        <rFont val="Calibri"/>
        <family val="2"/>
      </rPr>
      <t>Inception Workshop Report (04 October 2012)
• Quarterly Reports submitted to the UNDP CO (Progress Reports/Financial Reports/Quarterly Work Plans)
• Mid Term Evaluation Report
• AF Project Audit Report for the period 01 January 2012 to 31 December 2014
• AF Project Audit Report for the period 01 January 2015 to 31 December 2015
• Project Performance Report (30 August 2012-30 August 2013)
• Project Performance Report (30 August 2013-30 August 2014)
• Project Performance Report (15 August 2014-15 September 2015)</t>
    </r>
    <r>
      <rPr>
        <b/>
        <sz val="11"/>
        <color indexed="8"/>
        <rFont val="Calibri"/>
        <family val="2"/>
      </rPr>
      <t xml:space="preserve">
Reports by Project Outcomes
</t>
    </r>
    <r>
      <rPr>
        <b/>
        <u val="single"/>
        <sz val="11"/>
        <color indexed="8"/>
        <rFont val="Calibri"/>
        <family val="2"/>
      </rPr>
      <t xml:space="preserve">Outcome 1 : </t>
    </r>
    <r>
      <rPr>
        <b/>
        <sz val="11"/>
        <color indexed="8"/>
        <rFont val="Calibri"/>
        <family val="2"/>
      </rPr>
      <t xml:space="preserve">Construction of Refuge Centre at Quatre Soeurs
Reports
• </t>
    </r>
    <r>
      <rPr>
        <sz val="11"/>
        <color indexed="8"/>
        <rFont val="Calibri"/>
        <family val="2"/>
      </rPr>
      <t xml:space="preserve">Expressions of Interest document for Consultancy Services for Design, Preparation of Bid Document and Supervision of Works for Construction of a Refuge Centre, Drainage System and Ancillary Works at Quatre Soeurs
• Bid Evaluation Report for Expressions of Interest for Consultancy Services for Design, Preparation of Bid Document and Supervision of Works for the Construction of a Refuge Centre, Drainage System and Ancillary Works at Quatre Soeurs
• Request for Proposal document for Consultancy Services for Design, Preparation of Bid Document and Supervision of Works for Construction of a Refuge Centre, Drainage System and Ancillary Works at Quatre Soeurs
• Technical Bid Evaluation Report for the Request for Proposal for Consultancy Services for Design, Preparation of Bid Document and Supervision of Works for Construction of a Refuge Centre, Drainage System and Ancillary Works at Quatre Soeurs
• Financial Bid Evaluation Report for the Request for Proposal for Consultancy Services for Design, Preparation of Bid Document and Supervision of Works for Construction of a Refuge Centre, Drainage System and Ancillary Works at Quatre Soeurs
</t>
    </r>
    <r>
      <rPr>
        <b/>
        <sz val="11"/>
        <color indexed="8"/>
        <rFont val="Calibri"/>
        <family val="2"/>
      </rPr>
      <t xml:space="preserve">
</t>
    </r>
    <r>
      <rPr>
        <b/>
        <u val="single"/>
        <sz val="11"/>
        <color indexed="8"/>
        <rFont val="Calibri"/>
        <family val="2"/>
      </rPr>
      <t>Consultancy Services for the Design, Preparation of Bid Document and Supervision of Works for the Construction of a Refuge Centre, Drainage System and Ancillary Works at Quatre Soeurs</t>
    </r>
    <r>
      <rPr>
        <b/>
        <sz val="11"/>
        <color indexed="8"/>
        <rFont val="Calibri"/>
        <family val="2"/>
      </rPr>
      <t xml:space="preserve">
Reports/contracts signed
</t>
    </r>
    <r>
      <rPr>
        <sz val="11"/>
        <color indexed="8"/>
        <rFont val="Calibri"/>
        <family val="2"/>
      </rPr>
      <t xml:space="preserve">• Signed Contract Agreement
• Inception Workshop Report
• Detailed Technical Assessment Reports (including survey reports, geotechnical investigation reports &amp; climate change risk assessment)
• Architectural design of Refuge Centre and detailed design reports including detailed cost estimates
• Evacuation Plan for the vulnerable community exposed to coastal inundation at Quatre Soeurs
• EIA Report
• Bid Documents
</t>
    </r>
  </si>
  <si>
    <r>
      <rPr>
        <b/>
        <u val="single"/>
        <sz val="11"/>
        <color indexed="8"/>
        <rFont val="Calibri"/>
        <family val="2"/>
      </rPr>
      <t>Outcome 4-Policy Mainstreaming</t>
    </r>
    <r>
      <rPr>
        <b/>
        <sz val="11"/>
        <color indexed="8"/>
        <rFont val="Calibri"/>
        <family val="2"/>
      </rPr>
      <t xml:space="preserve">
</t>
    </r>
    <r>
      <rPr>
        <b/>
        <u val="single"/>
        <sz val="11"/>
        <color indexed="8"/>
        <rFont val="Calibri"/>
        <family val="2"/>
      </rPr>
      <t>Reports</t>
    </r>
    <r>
      <rPr>
        <b/>
        <sz val="11"/>
        <color indexed="8"/>
        <rFont val="Calibri"/>
        <family val="2"/>
      </rPr>
      <t xml:space="preserve">
</t>
    </r>
    <r>
      <rPr>
        <sz val="11"/>
        <color indexed="8"/>
        <rFont val="Calibri"/>
        <family val="2"/>
      </rPr>
      <t xml:space="preserve">• Expressions of Interest document for recruitment of a Consultant/expert for Policy Mainstreaming
• Bid Evaluation Report for shortlisting of consultant/experts for Policy Mainstreaming (Expression of Interest stage)
• Request for Proposal document for recruitment of a consultant/expert for Policy Mainstreaming (1st &amp; 2nd round of procurement)
• Revised Request for Proposal document for Consultancy Services for the preparation of National Coastal Zone Strategy for the Republic of Mauritius
</t>
    </r>
    <r>
      <rPr>
        <b/>
        <u val="single"/>
        <sz val="11"/>
        <color indexed="8"/>
        <rFont val="Calibri"/>
        <family val="2"/>
      </rPr>
      <t>Press/media:</t>
    </r>
    <r>
      <rPr>
        <b/>
        <sz val="11"/>
        <color indexed="8"/>
        <rFont val="Calibri"/>
        <family val="2"/>
      </rPr>
      <t xml:space="preserve">
</t>
    </r>
    <r>
      <rPr>
        <b/>
        <u val="single"/>
        <sz val="11"/>
        <color indexed="8"/>
        <rFont val="Calibri"/>
        <family val="2"/>
      </rPr>
      <t>Outcome 1</t>
    </r>
    <r>
      <rPr>
        <b/>
        <sz val="11"/>
        <color indexed="8"/>
        <rFont val="Calibri"/>
        <family val="2"/>
      </rPr>
      <t xml:space="preserve">
</t>
    </r>
    <r>
      <rPr>
        <sz val="11"/>
        <color indexed="8"/>
        <rFont val="Calibri"/>
        <family val="2"/>
      </rPr>
      <t xml:space="preserve">• https://undp.exposure.co/20000-mangroves-strong- access to storyline on mangroves plantation project at Grand Sable
• CNN piece on coastal adaptation work at Quatre Soeurs/Grand Sable: http://edition.cnn.com/video/data/2.0/video/international/2014/06/16/spc-inside-africa-mauritius-a.cnn.html
• http://www.lemauricien.com/article/face-aux-effets-nefastes-du-changement-climatique-les-villageois-grand-port-s-engagent-prote- Face aux effets néfastes du changement climatique: Les villageois de Grand-Port s’engagent à protéger leur region
• http://glispa.org/images/glispa/events/12.4.2013-Solution-Search-Press-Release.pdf:  GLISPA!Highlight-Mauritian!NGO!Wins!Island!Bright!Spot!Award
</t>
    </r>
    <r>
      <rPr>
        <b/>
        <u val="single"/>
        <sz val="11"/>
        <color indexed="8"/>
        <rFont val="Calibri"/>
        <family val="2"/>
      </rPr>
      <t>Outcome 2</t>
    </r>
    <r>
      <rPr>
        <b/>
        <sz val="11"/>
        <color indexed="8"/>
        <rFont val="Calibri"/>
        <family val="2"/>
      </rPr>
      <t xml:space="preserve">
•</t>
    </r>
    <r>
      <rPr>
        <sz val="11"/>
        <color indexed="8"/>
        <rFont val="Calibri"/>
        <family val="2"/>
      </rPr>
      <t xml:space="preserve"> CNN piece on upcoming Early Warning System- http://edition.cnn.com/video/data/2.0/video/international/2014/06/16/spc-inside-africa- mauritius-c.cnn.html
• Signature of MoU with Mauritius Meteorological Services-http://www.gov.mu/English/News/Pages/default.aspx-access to events 
•Risques de raz-de-maree-L’Express dated 22 January 2015- http://www.lexpress.mu/article/257846/risques-raz-maree
•Ce Systeme d’alerte sauvera des vies-Le Mauricien dated 14 March 2015- http://www.lemauricien.com/article/deepak-vatvani- Deepak Vatvani (Conseiller de la firme Deltares)
•MoU with Mauritius, Deltares and UNESCO-IHE- https://www.deltares.nl/en/news/mou-with-mauritius-deltares-and-unesco-ihe
•Early-Warning System for storm surge and tide in Mauritius- https://www.deltares.nl/en/projects/implementation-of-an-early-warning-system-for-storm-surge-and-tide-in-mauritius
•Cyclone Storm Surge Forecasts for Mauritius- https://www.deltares.nl/en/news/cyclone-storm-surge-forecasts-for-mauritius
</t>
    </r>
    <r>
      <rPr>
        <b/>
        <sz val="11"/>
        <color indexed="8"/>
        <rFont val="Calibri"/>
        <family val="2"/>
      </rPr>
      <t xml:space="preserve">
</t>
    </r>
    <r>
      <rPr>
        <b/>
        <u val="single"/>
        <sz val="11"/>
        <color indexed="8"/>
        <rFont val="Calibri"/>
        <family val="2"/>
      </rPr>
      <t>Outcome 3: 
Website link:</t>
    </r>
    <r>
      <rPr>
        <b/>
        <sz val="11"/>
        <color indexed="8"/>
        <rFont val="Calibri"/>
        <family val="2"/>
      </rPr>
      <t xml:space="preserve"> http://lcms.uom.ac.mu/lms/course/view.php?id=585
Website link: http://lcms.uom.ac.mu/lms/course/search.php?search=coastal+engineering
</t>
    </r>
    <r>
      <rPr>
        <b/>
        <u val="single"/>
        <sz val="11"/>
        <color indexed="8"/>
        <rFont val="Calibri"/>
        <family val="2"/>
      </rPr>
      <t xml:space="preserve">Above link to access to course materials for courses completed under the AF Project in Mauritius &amp; Rodrigues: 
</t>
    </r>
    <r>
      <rPr>
        <b/>
        <sz val="11"/>
        <color indexed="8"/>
        <rFont val="Calibri"/>
        <family val="2"/>
      </rPr>
      <t xml:space="preserve">
</t>
    </r>
    <r>
      <rPr>
        <sz val="11"/>
        <color indexed="8"/>
        <rFont val="Calibri"/>
        <family val="2"/>
      </rPr>
      <t xml:space="preserve">a. Short Course on Coastal and Marine Environment for Engineers (Rodrigues &amp; Mauritius)
b. Short Course on Coastal Protection Works (Mauritius)
c. Short Course on Decision analysis of coastal management and adaptation options to climate change (Mauritius)
d. Short Course on Design of Coastal Structures (Soft Measures) (Mauritius)
e. Short Course on Cost Benefit Analysis of Coastal Management and Adaptation Options to Climate Change in (Rodrigues)
f. Short Course on Ocean Data Collection and Analysis (Mauritius)
g. Short Course on Climate Change and Coastal Zone Management (Mauritius)
h. Short course on Introduction to Open Source Geospatial Tools (Mauritius)
i. Short course on Disaster Risk Reduction in the Coastal Zone of Mauritius 
j. Short course on Integrated Coastal Zone Management
</t>
    </r>
  </si>
  <si>
    <r>
      <t>2.1</t>
    </r>
    <r>
      <rPr>
        <b/>
        <sz val="9"/>
        <color indexed="63"/>
        <rFont val="Arial"/>
        <family val="2"/>
      </rPr>
      <t xml:space="preserve">  Assessment of the current sea state monitoring systems (Mauritius Meteorological Services and Mauritius Oceanography Institute) and definition of required critical parameters and operational requirements for an . early warning system </t>
    </r>
  </si>
  <si>
    <r>
      <t>2.2</t>
    </r>
    <r>
      <rPr>
        <b/>
        <sz val="9"/>
        <color indexed="63"/>
        <rFont val="Arial"/>
        <family val="2"/>
      </rPr>
      <t xml:space="preserve">   The early warning system installed and implemented (with links to early warning system for cyclones), with communication linkages established from level of National Coast Guard at Headquarters down to the level of coastal communities.  </t>
    </r>
  </si>
  <si>
    <t xml:space="preserve">• 1 Handbook for Coastal Communities (January 2017)
</t>
  </si>
  <si>
    <r>
      <rPr>
        <b/>
        <sz val="13"/>
        <rFont val="Times New Roman"/>
        <family val="1"/>
      </rPr>
      <t>COMPONENT 1</t>
    </r>
    <r>
      <rPr>
        <sz val="13"/>
        <rFont val="Times New Roman"/>
        <family val="1"/>
      </rPr>
      <t xml:space="preserve">
</t>
    </r>
    <r>
      <rPr>
        <b/>
        <u val="single"/>
        <sz val="13"/>
        <rFont val="Times New Roman"/>
        <family val="1"/>
      </rPr>
      <t>Mon Choisy &amp; Riviere des Galets</t>
    </r>
    <r>
      <rPr>
        <b/>
        <sz val="13"/>
        <rFont val="Times New Roman"/>
        <family val="1"/>
      </rPr>
      <t xml:space="preserve">
- </t>
    </r>
    <r>
      <rPr>
        <sz val="13"/>
        <rFont val="Times New Roman"/>
        <family val="1"/>
      </rPr>
      <t xml:space="preserve">The Contract for Consultancy Services for Coastal Adaptation Measures at Mon Choisy and Riviere des Galets was awarded to Indufor Oy in consortium with eCoast and C.L.A.M.S ltd for a contract amount of USD 817,850 excluding VAT.
- To date the following stages have been completed by the consultants (i) inception workshop (ii) detailed technical assessment phase (iii) Options for Coastal Adaptation Measures including Cost Benefit Analysis (iv) Feasibility Studies (V) A baseline report for a managed retreat project at Riviere des Galets (vi) Preliminary design report for both sites have been submitted.
- Several discussions and design review activities to decide final final design have been conducted.
- The consultants will submit the bid documents and revised design reports by 19 August 2016.
</t>
    </r>
    <r>
      <rPr>
        <b/>
        <sz val="13"/>
        <rFont val="Times New Roman"/>
        <family val="1"/>
      </rPr>
      <t xml:space="preserve">Environmental Impact Assessment (EIA) Consultancy Services
- </t>
    </r>
    <r>
      <rPr>
        <sz val="13"/>
        <rFont val="Times New Roman"/>
        <family val="1"/>
      </rPr>
      <t xml:space="preserve">The contract for Consultancy Services for Preparation of EIA Reports for Coastal Adaptation Works at Mon Choisy and Riviere des Galets was awarded to Scene-Ries Consult Ltd in association with Dr V. Ing Sundar, Department of Ocean Engineering, India Institute of Technology, Madras, Chennai- India. 
- An Inception meeting was held on 15 January 2016 at the MESDDBM in the presence of the Acting Senior Chief Executive and representatives of this Ministry and EIA Consultant, Scene-Ries Consult ltd.
 - A monitoring committee was constituted under the chair of the project Team to follow up on the EIA studies and sort out any bottlenecks upfront.  Several site visits and monitoring meetings were held during the EIA process. 
- The EIA consultant was associated with Dr Ing. V. Sundar from IIT Madras, India to undertake design reviews of the proposed adaptation works for Mon Choisy and Riviere des Galets. Dr Ing. V. Sundar conducted a mission visit from 7 to 8 February 2016 at Mon Choisy and Riviere des Galets.
- The pre final design review report for Mon Choisy was submitted on 15 March and for Riviere des Galets on 17 March 2016.
</t>
    </r>
    <r>
      <rPr>
        <b/>
        <sz val="13"/>
        <rFont val="Times New Roman"/>
        <family val="1"/>
      </rPr>
      <t>Environment Impact Assessment (EIA) for Mon Choisy</t>
    </r>
    <r>
      <rPr>
        <sz val="13"/>
        <rFont val="Times New Roman"/>
        <family val="1"/>
      </rPr>
      <t xml:space="preserve">
- The pre-final version of the EIA and SIA Report for the proposed coastal adaptation measures at Mon Choisy was received on 28 April 2016.  A meeting was held on 19 May 2016 with the EIA Consultant, Scene-Ries Consult Ltd to discuss on the way forward to amend the EIA Report for Mon Choisy so as to reflect more comprehensively the recommendations of the design review.
- The committee approved the payment to the EIA Consultant for submission of the pre-final EIA Report for Mon Choisy including a retention fee of 10%.
- Following the Independent design review conducted by the UNDP, the revised design report for Mon Choisy will be submitted by Indufor Oy and the EIA &amp; SIA Report amended accordingly by the EIA Consultant.  This will constitute a variation to the existing contract with the Ministry.
</t>
    </r>
    <r>
      <rPr>
        <b/>
        <sz val="13"/>
        <rFont val="Times New Roman"/>
        <family val="1"/>
      </rPr>
      <t xml:space="preserve">Environment Impact Assessment (EIA) Riviere des Galets 
</t>
    </r>
    <r>
      <rPr>
        <sz val="13"/>
        <rFont val="Times New Roman"/>
        <family val="1"/>
      </rPr>
      <t xml:space="preserve">- In view of the EIA, several consultations were held with all stakeholders. This included consultations with inhabitants of Riviere des Galets, Chemin Grenier Village Councillors, representative of the District Council of Savanne. They were held on the 28th January, 5th February, and from the 2nd to 12th February for informal group discussions. 
- The draft EIA for Riviere des Galets was submitted on 22nd February 2016. It was subject to discussion at the Technical Committee and the comments were transmitted to the consultants and the final EIA report was delivered.
- The Final EIA Report incorporating the views and comments of the Technical Committee was submitted on 31 March 2016 to the EIA Division of the Ministry in 20 copies in compliance with EPA 2002. 
</t>
    </r>
    <r>
      <rPr>
        <b/>
        <sz val="13"/>
        <rFont val="Times New Roman"/>
        <family val="1"/>
      </rPr>
      <t xml:space="preserve">Notice for Public Inspection of EIA Report
- </t>
    </r>
    <r>
      <rPr>
        <sz val="13"/>
        <rFont val="Times New Roman"/>
        <family val="1"/>
      </rPr>
      <t xml:space="preserve">A notice for Public Inspection of the EIA Report for the undertaking ‘Sea Defense Wall at Riviere des Galets’ was published in the local press on 20 April 2016.  The closing date for submission of public comments was 06 May 2016.  
</t>
    </r>
    <r>
      <rPr>
        <b/>
        <sz val="13"/>
        <rFont val="Times New Roman"/>
        <family val="1"/>
      </rPr>
      <t xml:space="preserve">Site Visit by EIA Committee at Riviere des Galets
- </t>
    </r>
    <r>
      <rPr>
        <sz val="13"/>
        <rFont val="Times New Roman"/>
        <family val="1"/>
      </rPr>
      <t xml:space="preserve">A Site Visit was conducted at Riviere des Galets on 28 April 2016 by representatives of the EIA Committee which comprised of the EIA Division of the Ministry, Ministry of Tourism and External Communications, Forestry Services, Ministry of Health and Quality of Life, Wastewater Management Authority, Ministry of Ocean Economy, Marine Resources, Fisheries, Shipping and Outer Island, Road Development Authority, and in the presence AF Project team and Scene-Ries Consult Ltd.
- A request for additional information was officially submitted by EIA Committee to the EIA Consultant.
</t>
    </r>
    <r>
      <rPr>
        <b/>
        <sz val="13"/>
        <rFont val="Times New Roman"/>
        <family val="1"/>
      </rPr>
      <t xml:space="preserve">Technical Committee and decisions
Mon Choisy
- </t>
    </r>
    <r>
      <rPr>
        <sz val="13"/>
        <rFont val="Times New Roman"/>
        <family val="1"/>
      </rPr>
      <t xml:space="preserve">The Technical Committee at its 24th meeting held on 22 April 2016 approved the design of 4 out of 5 adaptation measures proposed for Mon Choisy; (i) Beach Re-profiling and dune planting (ii) Installation of 20 Fixed Mooring Buoys (iii) Seagrass Restoration Programme (iv) Establishment of a Voluntary Marine Conservation Areas.  As regards to the proposed offshore structures, the Technical Committee approved the alternative to the proposed rock mound structure (200m x 35 m), as recommended in the Design Review Report submitted by the EIA Consultant, i.e use of geo-synthetics (including arrays of geo-bags to form the submerged breakwater) and also requested Indufor Oy to re-evaluate the technical and financial viability of reef balls and WAD construction, particularly in regards to the sole-source contracting difficulties for implementation in Mauritius.
- The consultants Indufor Oy were informed on the decision of the Technical Committee on 27 April 2016 and the main concerns raised for Mon Choisy, more specifically: (i) the design calculation of the submerged rock structure to justify the sizing (200*35m) (ii) the impact of the proposed structure on the overall equilibrium of the beach and sediment transport (iii) mitigating measures through modelling scenarios (iv) the recommendation of the EIA Consultant to remove approx. 100 no. of trees along the Mon Choisy foreshore, as opposed to the 400 no. proposed in the preliminary design report submitted by Indufor Oy.
</t>
    </r>
    <r>
      <rPr>
        <b/>
        <sz val="13"/>
        <rFont val="Times New Roman"/>
        <family val="1"/>
      </rPr>
      <t>Riviere des Galets
-</t>
    </r>
    <r>
      <rPr>
        <sz val="13"/>
        <rFont val="Times New Roman"/>
        <family val="1"/>
      </rPr>
      <t xml:space="preserve">The consultants Indufor Oy were informed on the decision of the Technical Committee on 25 April 2016 and the amendments proposed in light to the design review: (i) the crown parapet to be of concave design in lieu of the modified circular recurve and extended over the entire length of the rock revetment (ii) Item B of the Bill of Quantities ‘Relocation of the Squatters’, which is subject to strict UNDP Environmental and Social Safeguards, be deleted.
- The consultants Indufor Oy were also informed that the Technical Committee approved ‘in principle’ the design report for Riviere de Galets and were requested to submit the bid document for the construction of the coastal adaptation works by 25 May 2016.
</t>
    </r>
    <r>
      <rPr>
        <b/>
        <sz val="13"/>
        <rFont val="Times New Roman"/>
        <family val="1"/>
      </rPr>
      <t>Design Review by UNDP</t>
    </r>
    <r>
      <rPr>
        <sz val="13"/>
        <rFont val="Times New Roman"/>
        <family val="1"/>
      </rPr>
      <t xml:space="preserve">
-  Dr. Peter Wulf (Independent Technical Reviewer) was asked to review all the documents and provide commentary on the technical quality of the work undertaken and the coastal protection proposed.
-Dr. Peter Wulf undertook mission from 20-24 June 2016. Site vist to River des Galets and Mon Choisy were undertaken to identify matters. 
- A teleconference was held on 23 June 2016 in the morning with UNDP RTA, UNDP CO, Indufor, Project team and Director and Senior Chief Executive of the Ministry to discuss Coastal Adaptation measures for Mon Choisy and Riviere des Galets after the technical assessments by Dr.Peter Wulf , expected ministry will able to take discussion after going  through commentary.
- Steering Committe was held on 23 June 2016 afternoon. After the Mr.Peter Wulf presentation, Steering Committe was able to agree on the way forward.
- Independent technical Review Report was submitted on 7 and 14 July 2016. 
Subsequent that presentation, the Steering Committee voted that the Project Management Unit asked Indufor to undertake the following:
</t>
    </r>
    <r>
      <rPr>
        <b/>
        <sz val="13"/>
        <rFont val="Times New Roman"/>
        <family val="1"/>
      </rPr>
      <t>Mon Choisy</t>
    </r>
    <r>
      <rPr>
        <sz val="13"/>
        <rFont val="Times New Roman"/>
        <family val="1"/>
      </rPr>
      <t xml:space="preserve">
(a) prepare new and/or modify the current design and other relevant reports with respect to the wave dissipation structure with the new preferred structure to be pre-cast reef units in a range of sizes and placed from a depth of 50cm to 2 metres in the area to the south and north of the natural reef with approximately two thirds being placed to the south of the existing reef;
(b) the groyne to the south of Mon Choisy be removed; and
(c) that between 150 and 200 Casuarinas be replaced commencing at the southern end of Mon Choisy as the first phase of tree replaced and the beach re-profiled in this area.  Additional trees would likely be replaced in the future based on the outcomes of the initial replacement.  Endemic species such as WHAT will be planted to provide beach protection along with shade in the future.
</t>
    </r>
    <r>
      <rPr>
        <b/>
        <sz val="13"/>
        <rFont val="Times New Roman"/>
        <family val="1"/>
      </rPr>
      <t>Riviere des Galets</t>
    </r>
    <r>
      <rPr>
        <sz val="13"/>
        <rFont val="Times New Roman"/>
        <family val="1"/>
      </rPr>
      <t xml:space="preserve">
(a) design the rock wall in proximity to the two larger house where it was not possible to construct a parapet wall and increase the height of the rock wall in this location to approximately four (4) metres and changing the batter of the rock wall to 1:1.5 for the first two vertical metres and then 1:2 for the remainder of the rock wall to allow access by fishing vessels; and
(b) design a parapet wall to be constructed on top of the existing rock wall at the two properties at the eastern end of the project area (nearest the cemetery) to a height of approximately 600mm.
After the submission of report, official request was send from Ministry to consultancy to submit the bid documents and revised design reports by 19 August 2016.
</t>
    </r>
    <r>
      <rPr>
        <u val="single"/>
        <sz val="13"/>
        <rFont val="Times New Roman"/>
        <family val="1"/>
      </rPr>
      <t xml:space="preserve">
</t>
    </r>
    <r>
      <rPr>
        <b/>
        <u val="single"/>
        <sz val="13"/>
        <rFont val="Times New Roman"/>
        <family val="1"/>
      </rPr>
      <t>Quatre Soeurs</t>
    </r>
    <r>
      <rPr>
        <b/>
        <sz val="13"/>
        <rFont val="Times New Roman"/>
        <family val="1"/>
      </rPr>
      <t xml:space="preserve">
- </t>
    </r>
    <r>
      <rPr>
        <sz val="13"/>
        <rFont val="Times New Roman"/>
        <family val="1"/>
      </rPr>
      <t xml:space="preserve">The procedures for acquisition of land of an extent of 3A04P for construction of Refuge Centre at Quatre Soeurs were completed by the Ministry of Housing and Lands in June 2015 and land vested to the MESDDBM.
</t>
    </r>
    <r>
      <rPr>
        <b/>
        <sz val="13"/>
        <rFont val="Times New Roman"/>
        <family val="1"/>
      </rPr>
      <t xml:space="preserve">Procurement
- </t>
    </r>
    <r>
      <rPr>
        <sz val="13"/>
        <rFont val="Times New Roman"/>
        <family val="1"/>
      </rPr>
      <t xml:space="preserve">The Request for Proposal for Consultancy Services for Design, Preparation of Tender Document and Supervision of Works for Construction of the Refuge Centre, Drainage System and Ancillary Works at Quatre Soeurs was launched on 16 February 2015.  
- The opening of bids was on 25 March 2015 and a Prebid Conference was held on 10 March 2015 at the seat of the MESDDBM .
- A Bid Evaluation Committee was constituted by the Departmental Bid Committee of this Ministry for bid evaluation of Consultancy Services for Design, Preparation of Tender Document and Supervision of Works for Construction of the Refuge Centre, Drainage System and Ancillary Works at Quatre Soeurs.  The contract for consultancy services was awarded on 06 July 2015 to the Consortium: Mega Design Ltd, SEE Engineering Consultants, Steget, Chuttur &amp; Partners Ltd for the price of USD 137,258 (incl. of VAT) .
</t>
    </r>
    <r>
      <rPr>
        <b/>
        <sz val="13"/>
        <rFont val="Times New Roman"/>
        <family val="1"/>
      </rPr>
      <t>Reports submitted 
-</t>
    </r>
    <r>
      <rPr>
        <sz val="13"/>
        <rFont val="Times New Roman"/>
        <family val="1"/>
      </rPr>
      <t xml:space="preserve">To date the following deliverables have been completed by the consultants; (i) Inception Workshop report (ii) Detailed Technical Assessment including survey report, geotechnical investigation report and climate change risk assessment reports (iii) The architectural design of Refuge Centre and detailed design reports for works including detailed cost estimates , (iv) Final EIA report (v) Final Bid documents  (vi) Building maintenance and evacuation plan.
</t>
    </r>
    <r>
      <rPr>
        <b/>
        <sz val="13"/>
        <rFont val="Times New Roman"/>
        <family val="1"/>
      </rPr>
      <t>Procurement of contractor for Works</t>
    </r>
    <r>
      <rPr>
        <sz val="13"/>
        <rFont val="Times New Roman"/>
        <family val="1"/>
      </rPr>
      <t xml:space="preserve">
</t>
    </r>
    <r>
      <rPr>
        <b/>
        <sz val="13"/>
        <rFont val="Times New Roman"/>
        <family val="1"/>
      </rPr>
      <t xml:space="preserve">Prebid Conference and Site Visit
</t>
    </r>
    <r>
      <rPr>
        <sz val="13"/>
        <rFont val="Times New Roman"/>
        <family val="1"/>
      </rPr>
      <t xml:space="preserve">A Prebid Conference was held on 13 April 2016 at the seat of the MESDDBM.  A site visit was conducted following the Prebid Conference at the Quatre Sœurs  project site on 15 April 2016 in the presence of representatives from the UNDP, AF Project team and the bidders.  The potential bidders took cognizance of the site. 
</t>
    </r>
    <r>
      <rPr>
        <b/>
        <sz val="13"/>
        <rFont val="Times New Roman"/>
        <family val="1"/>
      </rPr>
      <t xml:space="preserve">Deadline for Submission of bids
 </t>
    </r>
    <r>
      <rPr>
        <sz val="13"/>
        <rFont val="Times New Roman"/>
        <family val="1"/>
      </rPr>
      <t xml:space="preserve">The deadline for submission of bids for the Construction of the Refuge Centre, Drainage System and Ancillary Works at Quatre Soeurs was on 4 May 2016.  5 bids were received at the opening of bids on 4 May 2016 and a Bid Evaluation Committee constituted by the Departmental Bid Committee of this Ministry to conduct the bid evaluation
</t>
    </r>
    <r>
      <rPr>
        <b/>
        <sz val="13"/>
        <rFont val="Times New Roman"/>
        <family val="1"/>
      </rPr>
      <t xml:space="preserve">Award of Contract for works
- </t>
    </r>
    <r>
      <rPr>
        <sz val="13"/>
        <rFont val="Times New Roman"/>
        <family val="1"/>
      </rPr>
      <t xml:space="preserve">The bid evaluation was completed and the contract for works for the Construction of the Refuge Centre, Drainage System and Ancillary Works at Quatre Soeurs was awarded on 24 June 2016 to the best evaluated bidder - Best Construct Co. ltd for a price of MUR 43,563,951.62 .
-Signature of the contract for construction of works  was signed on 22 July 2016.
</t>
    </r>
    <r>
      <rPr>
        <b/>
        <u val="single"/>
        <sz val="13"/>
        <rFont val="Times New Roman"/>
        <family val="1"/>
      </rPr>
      <t>Mangroves plantation project (Ecosystem based adaptation)</t>
    </r>
    <r>
      <rPr>
        <b/>
        <sz val="13"/>
        <rFont val="Times New Roman"/>
        <family val="1"/>
      </rPr>
      <t xml:space="preserve">
- </t>
    </r>
    <r>
      <rPr>
        <sz val="13"/>
        <rFont val="Times New Roman"/>
        <family val="1"/>
      </rPr>
      <t xml:space="preserve">The mangroves project was completed.  Some 20,000 mangroves seedlings were planted in the lagoonal areas of Grand Sable, Petit Sable and Quatre Soeurs by the Grand Sable Fishermen Association (GSFA).  5 tranches of USD 7,000 were already disbursed to GSFA (in line with the Memorandum of Agreement signed).
- Following success, the mangroves project was replicated in other areas in the Republic of Mauritius in partnership with the private sector and the local community. 
</t>
    </r>
    <r>
      <rPr>
        <b/>
        <sz val="13"/>
        <rFont val="Times New Roman"/>
        <family val="1"/>
      </rPr>
      <t xml:space="preserve">Replication of Mangrove plantation at Baie du Cap </t>
    </r>
    <r>
      <rPr>
        <sz val="13"/>
        <rFont val="Times New Roman"/>
        <family val="1"/>
      </rPr>
      <t xml:space="preserve">
- A symbolic plantation of 400 mangrove seedlings and unveiling of Display Board Ceremony to commemorate the successful implementation of coastal adaptation projects was carried out in Baie du Cap on 16 October 2015.
</t>
    </r>
    <r>
      <rPr>
        <b/>
        <sz val="13"/>
        <rFont val="Times New Roman"/>
        <family val="1"/>
      </rPr>
      <t xml:space="preserve">A Memorandum of understanding (MoU) signed with the private sector
- </t>
    </r>
    <r>
      <rPr>
        <sz val="13"/>
        <rFont val="Times New Roman"/>
        <family val="1"/>
      </rPr>
      <t xml:space="preserve">A MoU was signed between Attitude Foundation ( private sector ) and this Ministry to promote cooperation in the following (i) Plantation of mangroves (ii) Promotion of alternative livelihood for women in the coastal zone (iii) Organization of sensitization campaigns (iv) production of video clips on the 1st December 2015 .
-  4,000 mangroves propagules were grown in a nursery and planted in the region of Anse la Raie, Grand Sable, Petit Sable and Pointe aux Piments on 6th November 2015 and 2nd December 2015
</t>
    </r>
  </si>
  <si>
    <t xml:space="preserve">• Short Course on CBA applied to Climate Change Initiatives (12-16 September 2016)
• Short Course on CBA (International)
</t>
  </si>
  <si>
    <t>Expected Completion date for Design of Coastal Adaptation Measures for Mon Choisy  (October 2016)
Completion date for Design of Coastal Adaptation Measures for Riviere des Galets (August 2016)</t>
  </si>
  <si>
    <t xml:space="preserve">
(i) Construction of Refuge Centre at Q. Soeurs (USD 1,095,000) July 2017
(ii) Mon Choisy (USD 500,000) (December 2017)
(iii) Riviere des Galets (USD 430,000) (September 2017)
</t>
  </si>
  <si>
    <r>
      <t xml:space="preserve">• Launching of RFP on an Open International Bidding (Closing date: 26 Septenmber 2016)
• Bid Evaluation
• Notification to bidders
• Award of Contract for Consultancy Services
• Inception Report of the National Coastal Zone Adaptation Strategy for RoM
• Final Report on Review of strategies, policies, laws, regulations &amp; projects pertaining to coastal zone in RoM-January 2017
• Final Report on options for adaptation policies &amp; measures &amp; consultative workshop-March 2017
• Final Report on National Coastal Zone Adaptation Strategy for RoM-May 2017
• Final Report on  required structure &amp; process for 'clearing house'-June 2017
</t>
    </r>
    <r>
      <rPr>
        <b/>
        <sz val="11"/>
        <color indexed="8"/>
        <rFont val="Times New Roman"/>
        <family val="1"/>
      </rPr>
      <t>Expected Completion Date:</t>
    </r>
    <r>
      <rPr>
        <sz val="11"/>
        <color indexed="8"/>
        <rFont val="Times New Roman"/>
        <family val="1"/>
      </rPr>
      <t xml:space="preserve">  September 2017
</t>
    </r>
  </si>
  <si>
    <r>
      <rPr>
        <b/>
        <u val="single"/>
        <sz val="11"/>
        <color indexed="8"/>
        <rFont val="Calibri"/>
        <family val="2"/>
      </rPr>
      <t xml:space="preserve">Consultancy Services for Coastal Adaptation works at Mon Choisy and Riviere des Galets
</t>
    </r>
    <r>
      <rPr>
        <b/>
        <sz val="11"/>
        <color indexed="8"/>
        <rFont val="Calibri"/>
        <family val="2"/>
      </rPr>
      <t>Reports/contracts
•</t>
    </r>
    <r>
      <rPr>
        <sz val="11"/>
        <color indexed="8"/>
        <rFont val="Calibri"/>
        <family val="2"/>
      </rPr>
      <t xml:space="preserve"> Signed Contract Agreement 
• Inception Workshop Report
• Detailed Technical Assessment Reports for Mon Choisy and Riviere des Galets
• Report on Adapting to Sea Level Rise:  A Baseline for Protection and Managed Retreat in Riviere des Galets
• Adaptation Options Report for Mon  Choisy and Riviere des Galets
• National Validation Workshop Report 
• Report on An Economic Valuation and Cost Benefit Analysis of Adaptation and Enhanced Ecosystem Resilience for Mon Choisy Beach
• Cost Benefit Analysis for adaptation to Sea Level Rise: Protection or Managed Retreat in Rivière des Galets
• Feasibility Study Reports for Mon Choisy and Riviere des Galets
• Design Report for Riviere des Galets
• Design Report for Mon Choisy
• Independent Technical Review Report for Coastal Adaptation Measures at Mon Choisy
• Independent Technical Review Report for Coastal Adaptation Measures at Riviere des Galets</t>
    </r>
    <r>
      <rPr>
        <b/>
        <sz val="11"/>
        <color indexed="8"/>
        <rFont val="Calibri"/>
        <family val="2"/>
      </rPr>
      <t xml:space="preserve">
</t>
    </r>
    <r>
      <rPr>
        <b/>
        <u val="single"/>
        <sz val="11"/>
        <color indexed="8"/>
        <rFont val="Calibri"/>
        <family val="2"/>
      </rPr>
      <t>Environment Impact Assessment (EIA)</t>
    </r>
    <r>
      <rPr>
        <b/>
        <sz val="11"/>
        <color indexed="8"/>
        <rFont val="Calibri"/>
        <family val="2"/>
      </rPr>
      <t xml:space="preserve">
</t>
    </r>
    <r>
      <rPr>
        <b/>
        <u val="single"/>
        <sz val="11"/>
        <color indexed="8"/>
        <rFont val="Calibri"/>
        <family val="2"/>
      </rPr>
      <t>Reports</t>
    </r>
    <r>
      <rPr>
        <b/>
        <sz val="11"/>
        <color indexed="8"/>
        <rFont val="Calibri"/>
        <family val="2"/>
      </rPr>
      <t xml:space="preserve">
</t>
    </r>
    <r>
      <rPr>
        <sz val="11"/>
        <color indexed="8"/>
        <rFont val="Calibri"/>
        <family val="2"/>
      </rPr>
      <t xml:space="preserve">• Signed Contract Agreement
• Preliminary EIA Report-Coastal Adaptation Works Programme for Proposed Offshore Breakwater Structure and Beach Upgrading at Mon Choisy
• Social Impact Assessment Report-Coastal Adaptation Works Programme for Proposed Offshore Breakwater Structure and Beach Upgrading at Mon Choisy
• Final EIA Report-Coastal Adaptation Works Programme: Proposed Sea Defense Revetment Wall at Riviere des Galets
• Design Review Report of Coastal Adaptation Measures at Riviere des Galets 
• Design Review Report of Coastal Adaptation Measures at Mon Choisy 
</t>
    </r>
    <r>
      <rPr>
        <b/>
        <sz val="11"/>
        <color indexed="8"/>
        <rFont val="Calibri"/>
        <family val="2"/>
      </rPr>
      <t xml:space="preserve">
Outcome 2: Early Warning System for incoming Storm Surge in the Republic of Mauritius 
Reports/contracts Signed 
</t>
    </r>
    <r>
      <rPr>
        <sz val="11"/>
        <color indexed="8"/>
        <rFont val="Calibri"/>
        <family val="2"/>
      </rPr>
      <t xml:space="preserve">• Contract Agreement for Consultancy Services for implementation of an Early Warning System for incoming Storm Surge in the Republic of Mauritius
• Inception Workshop Report
• Detailed Technical Assessment Report for implementation of an Early Warning System for Storm Surge in the Republic of Mauritius
• System Design Report for implementation of an Early Warning System for Storm Surge in the Republic of Mauritius
• Project Completion Report
</t>
    </r>
    <r>
      <rPr>
        <b/>
        <u val="single"/>
        <sz val="11"/>
        <color indexed="8"/>
        <rFont val="Calibri"/>
        <family val="2"/>
      </rPr>
      <t xml:space="preserve">Outcome 3-Training </t>
    </r>
    <r>
      <rPr>
        <b/>
        <sz val="11"/>
        <color indexed="8"/>
        <rFont val="Calibri"/>
        <family val="2"/>
      </rPr>
      <t xml:space="preserve">
</t>
    </r>
    <r>
      <rPr>
        <b/>
        <u val="single"/>
        <sz val="11"/>
        <color indexed="8"/>
        <rFont val="Calibri"/>
        <family val="2"/>
      </rPr>
      <t>Training Manuals/Handbooks/Contracts signed</t>
    </r>
    <r>
      <rPr>
        <b/>
        <sz val="11"/>
        <color indexed="8"/>
        <rFont val="Calibri"/>
        <family val="2"/>
      </rPr>
      <t xml:space="preserve">
</t>
    </r>
    <r>
      <rPr>
        <sz val="11"/>
        <color indexed="8"/>
        <rFont val="Calibri"/>
        <family val="2"/>
      </rPr>
      <t xml:space="preserve">• Request for Proposal document for consultancy services for the design and delivery of a CPD course on Disaster Risk Reduction in the Coastal Zone of Mauritius
• Request for Proposal document for consultancy services for the design and delivery of a CPD course on Integrated Coastal Zone Management
• Signed Contract Agreements
• Training Manual on Coastal and Marine Environment for Engineers
• Training Manual on Coastal Protection Works
• Training Manual on Cost Benefit Analysis for Coastal Zone Management and Adaptation Options to Climate Change in Mauritius
• Draft Handbook on Integrated Coastal Zone Management
</t>
    </r>
  </si>
  <si>
    <r>
      <rPr>
        <b/>
        <u val="single"/>
        <sz val="11"/>
        <color indexed="8"/>
        <rFont val="Calibri"/>
        <family val="2"/>
      </rPr>
      <t>Outcome 4 (Website links)</t>
    </r>
    <r>
      <rPr>
        <b/>
        <sz val="11"/>
        <color indexed="8"/>
        <rFont val="Calibri"/>
        <family val="2"/>
      </rPr>
      <t xml:space="preserve">
</t>
    </r>
    <r>
      <rPr>
        <sz val="11"/>
        <color indexed="8"/>
        <rFont val="Calibri"/>
        <family val="2"/>
      </rPr>
      <t>• Expressions of interest for recruitment of a consultant/expert for Policy Mainstreaming- https://Jobs-admin.undp.org,   http://ppo.govmu.org</t>
    </r>
    <r>
      <rPr>
        <b/>
        <sz val="11"/>
        <color indexed="8"/>
        <rFont val="Calibri"/>
        <family val="2"/>
      </rPr>
      <t xml:space="preserve">
</t>
    </r>
    <r>
      <rPr>
        <b/>
        <u val="single"/>
        <sz val="11"/>
        <color indexed="8"/>
        <rFont val="Calibri"/>
        <family val="2"/>
      </rPr>
      <t xml:space="preserve">Outcome 5 </t>
    </r>
    <r>
      <rPr>
        <b/>
        <sz val="11"/>
        <color indexed="8"/>
        <rFont val="Calibri"/>
        <family val="2"/>
      </rPr>
      <t xml:space="preserve">
Website links:  </t>
    </r>
    <r>
      <rPr>
        <b/>
        <u val="single"/>
        <sz val="11"/>
        <color indexed="8"/>
        <rFont val="Calibri"/>
        <family val="2"/>
      </rPr>
      <t xml:space="preserve"> mbc.intnet.mu to access Short video clips for:</t>
    </r>
    <r>
      <rPr>
        <sz val="11"/>
        <color indexed="8"/>
        <rFont val="Calibri"/>
        <family val="2"/>
      </rPr>
      <t xml:space="preserve">
a. Launching ceremony for Marine Mobile Education Unit 
b. Educational tour at Ile D’Ambre
c. Signature of MoU between Attitude Group and Ministry i.c.w. ‘Greening Mauritius’ campaign including plantation of mangroves
</t>
    </r>
    <r>
      <rPr>
        <b/>
        <sz val="11"/>
        <color indexed="8"/>
        <rFont val="Calibri"/>
        <family val="2"/>
      </rPr>
      <t xml:space="preserve">
</t>
    </r>
    <r>
      <rPr>
        <b/>
        <u val="single"/>
        <sz val="11"/>
        <color indexed="8"/>
        <rFont val="Calibri"/>
        <family val="2"/>
      </rPr>
      <t>Facebook.com: Reef Conservation</t>
    </r>
    <r>
      <rPr>
        <b/>
        <sz val="11"/>
        <color indexed="8"/>
        <rFont val="Calibri"/>
        <family val="2"/>
      </rPr>
      <t xml:space="preserve">
</t>
    </r>
    <r>
      <rPr>
        <sz val="11"/>
        <color indexed="8"/>
        <rFont val="Calibri"/>
        <family val="2"/>
      </rPr>
      <t xml:space="preserve">a. Sensitisation Campaigns carried out by Bis Lamer under the Adaptation Fund Board.
</t>
    </r>
    <r>
      <rPr>
        <b/>
        <sz val="11"/>
        <color indexed="8"/>
        <rFont val="Calibri"/>
        <family val="2"/>
      </rPr>
      <t xml:space="preserve">
Other Website links
</t>
    </r>
    <r>
      <rPr>
        <sz val="11"/>
        <color indexed="8"/>
        <rFont val="Calibri"/>
        <family val="2"/>
      </rPr>
      <t xml:space="preserve">• Activities under the AF Project in the presence of Honourable Minister and UNDP Resident Representative- http://environment.govmu.org/English/Pages/default.aspx
</t>
    </r>
    <r>
      <rPr>
        <b/>
        <sz val="11"/>
        <color indexed="8"/>
        <rFont val="Calibri"/>
        <family val="2"/>
      </rPr>
      <t xml:space="preserve">
</t>
    </r>
    <r>
      <rPr>
        <b/>
        <u val="single"/>
        <sz val="11"/>
        <color indexed="8"/>
        <rFont val="Calibri"/>
        <family val="2"/>
      </rPr>
      <t xml:space="preserve">Articles on the Adaptation Fund Project
</t>
    </r>
    <r>
      <rPr>
        <b/>
        <sz val="11"/>
        <color indexed="8"/>
        <rFont val="Calibri"/>
        <family val="2"/>
      </rPr>
      <t xml:space="preserve">
</t>
    </r>
    <r>
      <rPr>
        <sz val="11"/>
        <color indexed="8"/>
        <rFont val="Calibri"/>
        <family val="2"/>
      </rPr>
      <t xml:space="preserve">• Republic of Mauritius Portal (31 August 2012)
• Commission de L’Ocean Indien (ACCLIMATE) 03 September 2012
• GLISPA Highlight: Mauritian NGO Wins Island Bright Spot Award- 4 December 2013
• ADD-GASAT International Conference (17-19 April 2014)
• Quarterly Newspaper Vol 1 of the Ministry of Environment, Sustainable Development and Disaster and Beach Management: October to December 2015
• Le Matinal dated 23.01.15
• Le Mauricien dated 22.01.15
• L’Express dated 22.01.15
• Le Mauricien dated 14.03.15
</t>
    </r>
    <r>
      <rPr>
        <u val="single"/>
        <sz val="11"/>
        <color indexed="8"/>
        <rFont val="Calibri"/>
        <family val="2"/>
      </rPr>
      <t>Mangrove Plantation Project at Quatre Soeurs/Grand Sable</t>
    </r>
    <r>
      <rPr>
        <sz val="11"/>
        <color indexed="8"/>
        <rFont val="Calibri"/>
        <family val="2"/>
      </rPr>
      <t xml:space="preserve">
• Le Mauricien dated 09 March 2013
• Le Mauricien dated 15 June 2013
• Le Mauricien dated 14 June 2014
• Le Matinal dated 17 June 2014
• Le Mauricien dated 26 July 2015
• Samedi Plus 02-08 April 2016
</t>
    </r>
    <r>
      <rPr>
        <b/>
        <u val="single"/>
        <sz val="11"/>
        <color indexed="8"/>
        <rFont val="Calibri"/>
        <family val="2"/>
      </rPr>
      <t>Riviere des Galets</t>
    </r>
    <r>
      <rPr>
        <b/>
        <sz val="11"/>
        <color indexed="8"/>
        <rFont val="Calibri"/>
        <family val="2"/>
      </rPr>
      <t xml:space="preserve">
</t>
    </r>
    <r>
      <rPr>
        <sz val="11"/>
        <color indexed="8"/>
        <rFont val="Calibri"/>
        <family val="2"/>
      </rPr>
      <t xml:space="preserve">• Le Matinal dated 26 March 2013
• Le Defi Quotidien dated 16 June 2014
• L’Express dated 05 May 2016
</t>
    </r>
    <r>
      <rPr>
        <b/>
        <u val="single"/>
        <sz val="11"/>
        <color indexed="8"/>
        <rFont val="Calibri"/>
        <family val="2"/>
      </rPr>
      <t>Early Warning System</t>
    </r>
    <r>
      <rPr>
        <b/>
        <sz val="11"/>
        <color indexed="8"/>
        <rFont val="Calibri"/>
        <family val="2"/>
      </rPr>
      <t xml:space="preserve">
</t>
    </r>
    <r>
      <rPr>
        <sz val="11"/>
        <color indexed="8"/>
        <rFont val="Calibri"/>
        <family val="2"/>
      </rPr>
      <t xml:space="preserve">• The Economist magazine dated 12 January 2013
• L’Express dated 16 January 2013
• Le Mauricien dated 14 March 2014
• Le Defi Quotidien dated 21 March 2014
• Week End dated 23 March 2014
• Early Warning System for storm surge set up before next cyclonic season (http://www.govmu.org/English/News/Pages/Early-Warning-System-for-storm-surge-set-up-before-next-cyclonic-season.aspx)-21 January 2015
• Early-Warning System for storm surge and tide in Mauritius (https://www.deltares.nl/en/projects/implementation-of-an-early-warning-system-for-storm-surge-and-tide-in-mauritius)
• Cyclone Storm Surge Forecasts for Mauritius (https://www.deltares.nl/en/news/cyclone-storm-surge-forecasts-for-mauritius)
• MoU with Mauritius, Deltares and UNESCO-IHE (https://www.deltares.nl/en/news/mou-with-mauritius-deltares-and-unesco-ihe)
• Le Matinal dated 23 January 2015
• Le Mauricien dated 22 January 2015
• L'Express dated 22 January 2015
• Le Mauricien dated 14 March 2015
• Le Matinal dated 12 August 2015
• Le Mauricien dated 10 August 2015
</t>
    </r>
  </si>
  <si>
    <r>
      <rPr>
        <b/>
        <sz val="13"/>
        <rFont val="Times New Roman"/>
        <family val="1"/>
      </rPr>
      <t>Component 5: knowledge Dissemination</t>
    </r>
    <r>
      <rPr>
        <sz val="13"/>
        <rFont val="Times New Roman"/>
        <family val="1"/>
      </rPr>
      <t xml:space="preserve">
</t>
    </r>
    <r>
      <rPr>
        <b/>
        <u val="single"/>
        <sz val="13"/>
        <rFont val="Times New Roman"/>
        <family val="1"/>
      </rPr>
      <t>A Handbook on coastal Adaptation for the coastal Communities</t>
    </r>
    <r>
      <rPr>
        <sz val="13"/>
        <rFont val="Times New Roman"/>
        <family val="1"/>
      </rPr>
      <t xml:space="preserve">
A handbook targeted to coastal communities, NGOs and private sector stakeholders is currently being developed since March 2016. It has as main objective to explain the effects of climate change in the coastal zone of Mauritius and capture the coastal adaptation practices for the Mauritius. It will be issued in English, French and Mauritian Creole.
The First Chapter of the Handbook was submitted in June 2016 and is currently under review at the Level of this Ministry.  A Technical working group chaired under the Deputy Director, of the Ministry has been constituted. Monthly meetings are held since June 2016 to monitor the progress of development of handbook. 
</t>
    </r>
    <r>
      <rPr>
        <sz val="13"/>
        <rFont val="Times New Roman"/>
        <family val="1"/>
      </rPr>
      <t xml:space="preserve">
</t>
    </r>
    <r>
      <rPr>
        <b/>
        <u val="single"/>
        <sz val="13"/>
        <rFont val="Times New Roman"/>
        <family val="1"/>
      </rPr>
      <t>Interpretive signs and smallscale models</t>
    </r>
    <r>
      <rPr>
        <sz val="13"/>
        <rFont val="Times New Roman"/>
        <family val="1"/>
      </rPr>
      <t xml:space="preserve">
</t>
    </r>
    <r>
      <rPr>
        <b/>
        <sz val="13"/>
        <rFont val="Times New Roman"/>
        <family val="1"/>
      </rPr>
      <t>Signature of Memorandum of Understanding</t>
    </r>
    <r>
      <rPr>
        <sz val="13"/>
        <rFont val="Times New Roman"/>
        <family val="1"/>
      </rPr>
      <t xml:space="preserve">
A first MoU was signed between Reef Conservation and the MESDDBM to kick start the joint implementation of the project on sensitization of the Coastal Communities using a Marine Mobile Unit, development of sensitization materials and 3D Small Scale Models on mangroves ecosystem, coastal zones, coastal adaptation works, as well as, educational tours on mangroves ecosystem, coastal zones and coastal adaptation works.
</t>
    </r>
    <r>
      <rPr>
        <b/>
        <u val="single"/>
        <sz val="13"/>
        <rFont val="Times New Roman"/>
        <family val="1"/>
      </rPr>
      <t>Memorandum of Understanding with Reef Conservation (NGO) and Rogers Foundation ltd (Private Sector)</t>
    </r>
    <r>
      <rPr>
        <sz val="13"/>
        <rFont val="Times New Roman"/>
        <family val="1"/>
      </rPr>
      <t xml:space="preserve">
A MoU was signed on 30 March 2016 between Reef Conservation (NGO) , Rogers Foundation Ltd (Private Sector) and this Ministry for the joint undertaking of the activities listed under Component 3: Training and Component 5: Knowledge Dissemination, for a period of 1 year. 
This initiative provides a platform for public and private partnership to endeavour to adapt in the coastal zone of Mauritius. The areas of cooperation were;
• Sensitisation among the Coastal Communities taking into consideration gender and outreach campaigns using the Marine Mobile Educational Unit, also known as ‘Bis Lamer’.
• Development of learning/sensitization materials. This will include:
1. A Handbook on coastal Adaptation for the coastal Communities
2. An electronic quiz game
3. 3D small scale Bis Lamer with protective carry case
4. A Do’s and Don’ts sheet at sea with the pouch for boat operators and fishermen.
5. The development of Climate Change community sensitisation game (snakes and Ladder)
</t>
    </r>
    <r>
      <rPr>
        <b/>
        <u val="single"/>
        <sz val="13"/>
        <rFont val="Times New Roman"/>
        <family val="1"/>
      </rPr>
      <t>Current Status</t>
    </r>
    <r>
      <rPr>
        <sz val="13"/>
        <rFont val="Times New Roman"/>
        <family val="1"/>
      </rPr>
      <t xml:space="preserve">
• </t>
    </r>
    <r>
      <rPr>
        <b/>
        <sz val="13"/>
        <rFont val="Times New Roman"/>
        <family val="1"/>
      </rPr>
      <t>5</t>
    </r>
    <r>
      <rPr>
        <sz val="13"/>
        <rFont val="Times New Roman"/>
        <family val="1"/>
      </rPr>
      <t xml:space="preserve"> Small Scale Models developed
• 2 Display Boards Installed
• 3D Small Scale Bis Lamer Model completed
• 3D Small Scale Model for South East Marine Protected Area, Marine Park Completed
• 3D Climate Change Globe Model 
• Electronic Quizz Game
</t>
    </r>
    <r>
      <rPr>
        <b/>
        <u val="single"/>
        <sz val="13"/>
        <rFont val="Times New Roman"/>
        <family val="1"/>
      </rPr>
      <t>Electronic Game Application</t>
    </r>
    <r>
      <rPr>
        <sz val="13"/>
        <rFont val="Times New Roman"/>
        <family val="1"/>
      </rPr>
      <t xml:space="preserve">
The development of a concept for a game application on climate change targeted for children aged 12 and above has been developed. The purpose is to create an innovative tool to raise awareness about impacts of climate change, targeted for the youth. 
</t>
    </r>
    <r>
      <rPr>
        <b/>
        <u val="single"/>
        <sz val="13"/>
        <rFont val="Times New Roman"/>
        <family val="1"/>
      </rPr>
      <t xml:space="preserve">Public awareness campaigns
Development of 1 </t>
    </r>
    <r>
      <rPr>
        <b/>
        <sz val="13"/>
        <rFont val="Times New Roman"/>
        <family val="1"/>
      </rPr>
      <t xml:space="preserve">Marine Mobile Education Unit </t>
    </r>
    <r>
      <rPr>
        <b/>
        <u val="single"/>
        <sz val="13"/>
        <rFont val="Times New Roman"/>
        <family val="1"/>
      </rPr>
      <t xml:space="preserve">
A Marine Mobile Unit was developed by the Rogers Group (private sector) in collaboration with Reef Conservation (NGO) and the Ministry.  The Marine Mobile Education Unit  was officially launched on 09 September 2014 at Rogers House, Port Louis.
</t>
    </r>
    <r>
      <rPr>
        <sz val="13"/>
        <rFont val="Times New Roman"/>
        <family val="1"/>
      </rPr>
      <t>Current Status</t>
    </r>
    <r>
      <rPr>
        <b/>
        <u val="single"/>
        <sz val="13"/>
        <rFont val="Times New Roman"/>
        <family val="1"/>
      </rPr>
      <t xml:space="preserve">
 • 26 sensitization/public awareness campaigns conducted using the Marine Mobile Educational in schools, community centers, social welfare centers and shopping malls.
• 2721 students (primary and secondary schools) and coastal communities sensitised as </t>
    </r>
    <r>
      <rPr>
        <sz val="13"/>
        <rFont val="Times New Roman"/>
        <family val="1"/>
      </rPr>
      <t xml:space="preserve">follows;
a) Primary School Children of Standard  IV, V and VI of  St FranXavier RCA on 29 September 2015
b) Elderly Associations and local Communities at Pandit Dayanand Recreational Centre on 30-Sep-15
c) Coastal Communities of Blue Bay Public Beach on 23-Jan-16
d) General Population in the region of Trianon Shopping Mall on 16-Apr-16
e) Secondary School Students of Form 1 to 5 at SSS Swami Vivekananda on  19-Apr-16
f) Secondary School Students of Form 4 &amp; 5 at SSS Rajcoomar Gujadhur on 5-May-16
g) Coastal communities of Bain Boeuf Public Beach on 21-May-16
h) Primary School Students at Quatre Cocos on 26 May 2016 
i) Primary School Students at Bois des Amourettes GS 14 June 2016
j) Palmar Community Centre on 18 June 2016
k) Secondary School Students of Form 3 and 4 SSS Pailles on 28 June 2016
l) Secondary School Students of Form 3 and 4 SSS La Gaulette on 30 June 2016
Some </t>
    </r>
    <r>
      <rPr>
        <b/>
        <sz val="13"/>
        <rFont val="Times New Roman"/>
        <family val="1"/>
      </rPr>
      <t>15,000 people</t>
    </r>
    <r>
      <rPr>
        <sz val="13"/>
        <rFont val="Times New Roman"/>
        <family val="1"/>
      </rPr>
      <t xml:space="preserve"> have already been sensitized to date on Climate Change Adaptation using the Marine Mobile Educational Unit.
</t>
    </r>
    <r>
      <rPr>
        <u val="single"/>
        <sz val="13"/>
        <rFont val="Times New Roman"/>
        <family val="1"/>
      </rPr>
      <t>Resource Centre in Rodrigues</t>
    </r>
    <r>
      <rPr>
        <b/>
        <sz val="13"/>
        <rFont val="Times New Roman"/>
        <family val="1"/>
      </rPr>
      <t xml:space="preserve">
• </t>
    </r>
    <r>
      <rPr>
        <sz val="13"/>
        <rFont val="Times New Roman"/>
        <family val="1"/>
      </rPr>
      <t xml:space="preserve">A working session was held with the Office of the Chief Commissioner, Commissioner of Environment and Island Chief Executive of the Rodrigues Regional Assembly (RRA) on 17 and 18 November 2014.  Representatives from the UNDP CO, UoM, and the Project Team attended the working session.  The signature of a MoU with the RRA was agreed.
The construction of a new resource centre within the South East Marine Protected Area (SEMPA) in Rodrigues was approved by the RRA.  
The progress of activities in Rodrigues were as follows;
• A site visit was effected on 23 Dec 2014 by the Rodrigues Cadastral Office, Public Infrastructure Division, Environment Unit and SEMPA team to discuss the project requirements.  
• A second site visit was effected on 27 Jan 2015 by the Commissioner of Environment, Departmental Head, Commission of Environment, Global Consultants and SEMPA team for finalization of overall project requirements. 
• An official request was sent by the Commission of Environment (Rodrigues) to the Commission of Public Infrastructure for drafting of Preliminary Design of the Resource Centre.
• Vesting of land by the Cadastral Office (Rodrigues) to SEMPA completed
• Consultancy Services for Design and Preparation of Tender Docs by Global Consultant (Procurement completed)
• Construction and hosting of Resource Centre in 2017 by the Rodrigues Regional Assembly 
• Development and funding of educational materials under the AF Project, such as, 3D Model of the SEMPA, and other learning materials
The construction work for the SEMPA Interpretation Centre started on 10 May 2016 and the completion date is January 2017. 
</t>
    </r>
  </si>
  <si>
    <t xml:space="preserve">Despite two setbacks on important procurement processes (Outcome 1 and 2) the progress made during the reporting period is satisfactory. Thanks to budget revision and a good collaboration between the Ministry of Environment and SD and the other stakeholders, the project team was able to identify alternative procurement methods (through UNDP for Outcome 1 and with support from Meteorological Services through a MoU signed for Outcome 2) which allowed to successfully relaunch the RFPs. The consultant's (outcome 1) meagre performance has warranted a design review to ensure technical soundness of structural measures. 
The mangroves plantation project was successfully (refer to above for more details)
The Early Warning System for Incoming Storm Surge in the RoM was implemented and operational at the Mauritius Meteorological Services (refer to above for more details)
The procurement of the land for construction of the Refuge Center at Quatre Soeurs by the Government of Mauritius was completed (refer to above for more details) and contract for the construction works awarded. 
Thanks to a very robust partnership (MoU) signed with the University of Mauritius, in particular the newly created faculty of Ocean Studies, the delivery under Outcome 3 is more than satisfactory with an expected high level of durability. Progress under this training component allowed to create a momentum around the project and keep the stakeholders interested and involved during the procurement process which will benefit the whole project in the long term. Delivery of Outcome 3 also links to delivery of Outcome 5 (Knowledge Management and Dissemination) and all training materials/training manuals/ and lessons learned are compiled for future diffusion at national and international levels.           
Due to high level of priority of procurements for Outcome 1 and 2, and emphasis put on training and capacity building from the start of the project, implementation of the Policy Mainstreaming component (Outcome 4) had been postponed to the next reporting period, without comprimising the full delivery of this Outcome.                  
The next phase of the project, following the procurement of consultancy services and completion of studies will be to embark on procurement of contractor for works at Mon Choisy and Riviere des Galets and  start of constrution works.
The construcion of the Refuge Centre is also expected to be completed by the end of the next reporting period. Training and KM activities will continue, building on an excellent dynamix and the component 4 on Policy Mainstreaming will also be launched and completed in the next reporting period. </t>
  </si>
  <si>
    <t xml:space="preserve">Consultancy services for the preparation of feasability studies, Environmental Impact Assessment reports, Design, preparation of bid documents and supervision of works for the implementation of coastal adaptation measures at Mon Choisy and Riviere de Galets. Consultancy services for design, preparation of tender document and supervision of works for the construction of Refuge Centre, Drainage System and Ancillary works at Quatre Soeurs. </t>
  </si>
  <si>
    <t>Quatre Soeurs
Technical assessment of the site, conceptual/architectural design, EIA, preparation of bid document, bid and bid evaluation are completed and contract works awarded and actual works will start in August 2016 .
Mon Choisy and Riviere des Galets
Technical assessment of the site, Feasibility study, Cost benefit analysis are completed. Consultations and discussions have conducted regarding to the final designs and will be updated. Once they will be finalized bid document will be prepared and bids for construction works will be launched.
22000 Mangroves planted and good performance in terms of gender balance.</t>
  </si>
  <si>
    <t>The numerical model and the setting up of a fully automated Early Warning System for Storm and tidal Surge at the Mauritius Meteorological Services was completed and is operational as from September 2015. This project also warranted detail bathymetry data off the coast Mauritius, Rodrigues and Agalega to be retreived from Indian Authorities.</t>
  </si>
  <si>
    <t xml:space="preserve">Short Course on Open Geospatial tools delivered in September 2015
Short Course on Disaster Risk Reduction delivered in January 2016
Short Course on Integrated Coastal Zone Management delivered in January-February 2016
</t>
  </si>
  <si>
    <t xml:space="preserve">• Regional Seminar planned </t>
  </si>
  <si>
    <t>The project team participated in two  regional conferences in collaboration with the Indian Ocean Rim Association (IORA), Global Water Partnership (GWP), and University of Mauritius in October 2015 and June 2016 where 200  participants from the region (SADC countries) were present. The salient issues, lessons learned and best practices were showcased.</t>
  </si>
  <si>
    <r>
      <t xml:space="preserve">Physical works properly designed and constructed at Quatre Soeurs
1.1 Clear chronology of coastal process “events” at each site over the last 25 years and oceanographic dataset (2 months of data) for each of the three sites. </t>
    </r>
    <r>
      <rPr>
        <sz val="11"/>
        <color indexed="60"/>
        <rFont val="Times New Roman"/>
        <family val="1"/>
      </rPr>
      <t xml:space="preserve">NOT RELEVANT </t>
    </r>
    <r>
      <rPr>
        <sz val="11"/>
        <color indexed="8"/>
        <rFont val="Times New Roman"/>
        <family val="1"/>
      </rPr>
      <t xml:space="preserve">(Refuge Centre)
1.2 Detailed technical specifications and costs for coastal protection measures at each of the three sites, carried out in a gender sensitive way. </t>
    </r>
    <r>
      <rPr>
        <sz val="11"/>
        <color indexed="17"/>
        <rFont val="Times New Roman"/>
        <family val="1"/>
      </rPr>
      <t>COMPLETED</t>
    </r>
    <r>
      <rPr>
        <sz val="11"/>
        <color indexed="8"/>
        <rFont val="Times New Roman"/>
        <family val="1"/>
      </rPr>
      <t xml:space="preserve">
1.3 Physical works properly designed and constructed at each of the three sites, including: detached offshore submerged wave attenuation structures (sloped rock mounds); planting of mangroves; and,planting of beach crest vegetation at Mon Choisy; detached offshore submerged wave attenuation structures (sloped rock mounds); planting of beach crest vegetation; repair and re-sloping of the seawall; sealing the wave- overtopping wall; and, development of a drainage scheme for the backshore at Riviere des Galets; planting of mangroves; re-constructing public buildings at risk on stilts at Quatre Soeurs.</t>
    </r>
    <r>
      <rPr>
        <sz val="11"/>
        <color indexed="36"/>
        <rFont val="Times New Roman"/>
        <family val="1"/>
      </rPr>
      <t xml:space="preserve"> </t>
    </r>
    <r>
      <rPr>
        <sz val="11"/>
        <color indexed="30"/>
        <rFont val="Times New Roman"/>
        <family val="1"/>
      </rPr>
      <t xml:space="preserve"> WORKS STARTING AUGUST 2016</t>
    </r>
    <r>
      <rPr>
        <sz val="11"/>
        <color indexed="8"/>
        <rFont val="Times New Roman"/>
        <family val="1"/>
      </rPr>
      <t xml:space="preserve">
1.4 Comprehensive data on the effectiveness of the structures at each of the three sites. </t>
    </r>
    <r>
      <rPr>
        <sz val="11"/>
        <color indexed="30"/>
        <rFont val="Times New Roman"/>
        <family val="1"/>
      </rPr>
      <t>UPCOMING</t>
    </r>
    <r>
      <rPr>
        <sz val="11"/>
        <color indexed="8"/>
        <rFont val="Times New Roman"/>
        <family val="1"/>
      </rPr>
      <t xml:space="preserve">
1.4 Recommendations for structural adjustments (location, design, materials, etc.) for interventions at other coastal sites in ROM. </t>
    </r>
    <r>
      <rPr>
        <sz val="11"/>
        <color indexed="30"/>
        <rFont val="Times New Roman"/>
        <family val="1"/>
      </rPr>
      <t>UPCOMING</t>
    </r>
    <r>
      <rPr>
        <sz val="11"/>
        <color indexed="8"/>
        <rFont val="Times New Roman"/>
        <family val="1"/>
      </rPr>
      <t xml:space="preserve">
1.5 Monitoring design report: </t>
    </r>
    <r>
      <rPr>
        <sz val="11"/>
        <color indexed="30"/>
        <rFont val="Times New Roman"/>
        <family val="1"/>
      </rPr>
      <t>UPCOMING</t>
    </r>
    <r>
      <rPr>
        <sz val="11"/>
        <color indexed="8"/>
        <rFont val="Times New Roman"/>
        <family val="1"/>
      </rPr>
      <t xml:space="preserve">
1.6 A functional monitoring system in place. </t>
    </r>
    <r>
      <rPr>
        <sz val="11"/>
        <color indexed="30"/>
        <rFont val="Times New Roman"/>
        <family val="1"/>
      </rPr>
      <t>UPCOMING</t>
    </r>
  </si>
  <si>
    <r>
      <t xml:space="preserve">Physical works properly designed and constructed at Riviere des Galets
1.1 Clear chronology of coastal process “events” at each site over the last 25 years and oceanographic dataset (2 months of data) for each of the three sites. </t>
    </r>
    <r>
      <rPr>
        <sz val="11"/>
        <color indexed="40"/>
        <rFont val="Times New Roman"/>
        <family val="1"/>
      </rPr>
      <t>COMPLETED</t>
    </r>
    <r>
      <rPr>
        <sz val="11"/>
        <color indexed="8"/>
        <rFont val="Times New Roman"/>
        <family val="1"/>
      </rPr>
      <t xml:space="preserve">
1.2 Detailed technical specifications and costs for coastal protection measures at each of the three sites, carried out in a gender sensitive way. </t>
    </r>
    <r>
      <rPr>
        <sz val="11"/>
        <color indexed="40"/>
        <rFont val="Times New Roman"/>
        <family val="1"/>
      </rPr>
      <t>COMPLETED</t>
    </r>
    <r>
      <rPr>
        <sz val="11"/>
        <color indexed="8"/>
        <rFont val="Times New Roman"/>
        <family val="1"/>
      </rPr>
      <t xml:space="preserve">
1.3 Physical works properly designed and constructed at each of the three sites, including: detached offshore submerged wave attenuation structures (sloped rock mounds); planting of mangroves; and,planting of beach crest vegetation at Mon Choisy; detached offshore submerged wave attenuation structures (sloped rock mounds); planting of beach crest vegetation; repair and re-sloping of the seawall; sealing the wave- overtopping wall; and, development of a drainage scheme for the backshore at Riviere des Galets; planting of mangroves; re-constructing public buildings at risk on stilts at Quatre Soeurs. </t>
    </r>
    <r>
      <rPr>
        <sz val="11"/>
        <color indexed="17"/>
        <rFont val="Times New Roman"/>
        <family val="1"/>
      </rPr>
      <t>UPCOMING-</t>
    </r>
    <r>
      <rPr>
        <sz val="11"/>
        <color indexed="40"/>
        <rFont val="Times New Roman"/>
        <family val="1"/>
      </rPr>
      <t>EXPECTED START DATE FOR CONSTRUCTION WORKS: QUATRE SOEURS  -AUGUST 2016 , RIVIERE DES GALETS/MON CHOISY -JANUARY 2017</t>
    </r>
    <r>
      <rPr>
        <sz val="11"/>
        <color indexed="8"/>
        <rFont val="Times New Roman"/>
        <family val="1"/>
      </rPr>
      <t xml:space="preserve">
1.4 Comprehensive data on the effectiveness of the structures at each of the three sites. </t>
    </r>
    <r>
      <rPr>
        <sz val="11"/>
        <color indexed="60"/>
        <rFont val="Times New Roman"/>
        <family val="1"/>
      </rPr>
      <t>UPCOMING</t>
    </r>
    <r>
      <rPr>
        <sz val="11"/>
        <color indexed="8"/>
        <rFont val="Times New Roman"/>
        <family val="1"/>
      </rPr>
      <t xml:space="preserve">
1.4 Recommendations for structural adjustments (location, design, materials, etc.) for interventions at other coastal sites in ROM. </t>
    </r>
    <r>
      <rPr>
        <sz val="11"/>
        <color indexed="60"/>
        <rFont val="Times New Roman"/>
        <family val="1"/>
      </rPr>
      <t>UPCOMING</t>
    </r>
    <r>
      <rPr>
        <sz val="11"/>
        <color indexed="8"/>
        <rFont val="Times New Roman"/>
        <family val="1"/>
      </rPr>
      <t xml:space="preserve">
1.5 Monitoring design report: </t>
    </r>
    <r>
      <rPr>
        <sz val="11"/>
        <color indexed="60"/>
        <rFont val="Times New Roman"/>
        <family val="1"/>
      </rPr>
      <t xml:space="preserve">UPCOMING
</t>
    </r>
    <r>
      <rPr>
        <sz val="11"/>
        <color indexed="8"/>
        <rFont val="Times New Roman"/>
        <family val="1"/>
      </rPr>
      <t xml:space="preserve">
1.6 A functional monitoring system in place. </t>
    </r>
    <r>
      <rPr>
        <sz val="11"/>
        <color indexed="60"/>
        <rFont val="Times New Roman"/>
        <family val="1"/>
      </rPr>
      <t>UPCOMING</t>
    </r>
  </si>
  <si>
    <r>
      <t>1 early warning system up and running and effective during future storm events, such that no people in vulnerable coastal areas are exposed to storm surges in the future.
2.1 Assessment of the usefulness and practicality of the satellite data and the MMS system:</t>
    </r>
    <r>
      <rPr>
        <sz val="11"/>
        <color indexed="40"/>
        <rFont val="Times New Roman"/>
        <family val="1"/>
      </rPr>
      <t xml:space="preserve"> COMPLETED</t>
    </r>
    <r>
      <rPr>
        <sz val="11"/>
        <rFont val="Times New Roman"/>
        <family val="1"/>
      </rPr>
      <t xml:space="preserve">
2.1 Parameters and analytical procedures for the early waning system defined: </t>
    </r>
    <r>
      <rPr>
        <sz val="11"/>
        <color indexed="40"/>
        <rFont val="Times New Roman"/>
        <family val="1"/>
      </rPr>
      <t>COMPLETED</t>
    </r>
    <r>
      <rPr>
        <sz val="11"/>
        <rFont val="Times New Roman"/>
        <family val="1"/>
      </rPr>
      <t xml:space="preserve">
2.2 Early warning system up and running and effective during future storm events, such that no people in vulnerable coastal areas are exposed to storm surges in the future.
</t>
    </r>
    <r>
      <rPr>
        <b/>
        <sz val="11"/>
        <color indexed="40"/>
        <rFont val="Times New Roman"/>
        <family val="1"/>
      </rPr>
      <t>PROJECT COMPLETED</t>
    </r>
    <r>
      <rPr>
        <sz val="11"/>
        <rFont val="Times New Roman"/>
        <family val="1"/>
      </rPr>
      <t xml:space="preserve">
</t>
    </r>
  </si>
  <si>
    <r>
      <t>• Inception Workshop</t>
    </r>
    <r>
      <rPr>
        <sz val="11"/>
        <color indexed="17"/>
        <rFont val="Times New Roman"/>
        <family val="1"/>
      </rPr>
      <t>-COMPLETED</t>
    </r>
    <r>
      <rPr>
        <sz val="11"/>
        <rFont val="Times New Roman"/>
        <family val="1"/>
      </rPr>
      <t xml:space="preserve">
• Assessment of existing system at the Mauritius Meteorological Services</t>
    </r>
    <r>
      <rPr>
        <sz val="11"/>
        <color indexed="17"/>
        <rFont val="Times New Roman"/>
        <family val="1"/>
      </rPr>
      <t>--COMPLETED</t>
    </r>
    <r>
      <rPr>
        <sz val="11"/>
        <rFont val="Times New Roman"/>
        <family val="1"/>
      </rPr>
      <t xml:space="preserve">
• National Workshop (Client and End User’s feedbacks)</t>
    </r>
    <r>
      <rPr>
        <sz val="11"/>
        <color indexed="17"/>
        <rFont val="Times New Roman"/>
        <family val="1"/>
      </rPr>
      <t>-COMPLETED</t>
    </r>
    <r>
      <rPr>
        <sz val="11"/>
        <rFont val="Times New Roman"/>
        <family val="1"/>
      </rPr>
      <t xml:space="preserve">
• Assessment Report</t>
    </r>
    <r>
      <rPr>
        <sz val="11"/>
        <color indexed="17"/>
        <rFont val="Times New Roman"/>
        <family val="1"/>
      </rPr>
      <t>-COMPLETED</t>
    </r>
    <r>
      <rPr>
        <sz val="11"/>
        <rFont val="Times New Roman"/>
        <family val="1"/>
      </rPr>
      <t xml:space="preserve">
• Design of an optimal Early Warning System for incoming Storm Surge in the Republic of Mauritius</t>
    </r>
    <r>
      <rPr>
        <sz val="11"/>
        <color indexed="17"/>
        <rFont val="Times New Roman"/>
        <family val="1"/>
      </rPr>
      <t>-COMPLETED</t>
    </r>
    <r>
      <rPr>
        <sz val="11"/>
        <rFont val="Times New Roman"/>
        <family val="1"/>
      </rPr>
      <t xml:space="preserve">
• Setting up of Storm Surge Model-COMPLETED
• Design Report</t>
    </r>
    <r>
      <rPr>
        <sz val="11"/>
        <color indexed="17"/>
        <rFont val="Times New Roman"/>
        <family val="1"/>
      </rPr>
      <t>-COMPLETED</t>
    </r>
    <r>
      <rPr>
        <sz val="11"/>
        <rFont val="Times New Roman"/>
        <family val="1"/>
      </rPr>
      <t xml:space="preserve">
• Initial set up of the Early Warning System at the Mauritius Meteorological Services</t>
    </r>
    <r>
      <rPr>
        <sz val="11"/>
        <color indexed="17"/>
        <rFont val="Times New Roman"/>
        <family val="1"/>
      </rPr>
      <t>-COMPLETED</t>
    </r>
    <r>
      <rPr>
        <sz val="11"/>
        <rFont val="Times New Roman"/>
        <family val="1"/>
      </rPr>
      <t xml:space="preserve">
• Procurement of Computer Equipments</t>
    </r>
    <r>
      <rPr>
        <sz val="11"/>
        <color indexed="17"/>
        <rFont val="Times New Roman"/>
        <family val="1"/>
      </rPr>
      <t>-COMPLETED</t>
    </r>
    <r>
      <rPr>
        <sz val="11"/>
        <rFont val="Times New Roman"/>
        <family val="1"/>
      </rPr>
      <t xml:space="preserve">
• Procurement of Hydrographic data from the Indian Hydrographic Office</t>
    </r>
    <r>
      <rPr>
        <sz val="11"/>
        <color indexed="17"/>
        <rFont val="Times New Roman"/>
        <family val="1"/>
      </rPr>
      <t>-COMPLETED</t>
    </r>
    <r>
      <rPr>
        <sz val="11"/>
        <rFont val="Times New Roman"/>
        <family val="1"/>
      </rPr>
      <t xml:space="preserve">
• Calibration of the Early Warning System model-COMPLETED
• Final System Implementation</t>
    </r>
    <r>
      <rPr>
        <sz val="11"/>
        <color indexed="17"/>
        <rFont val="Times New Roman"/>
        <family val="1"/>
      </rPr>
      <t>-</t>
    </r>
    <r>
      <rPr>
        <sz val="11"/>
        <rFont val="Times New Roman"/>
        <family val="1"/>
      </rPr>
      <t xml:space="preserve">COMPLETED
• Training (Mauritius &amp; Netherlands) &amp; Evaluation-COMPLETED
</t>
    </r>
  </si>
  <si>
    <r>
      <t xml:space="preserve">Coastal engineering short course designed and delivered (2x); at least 40 trainees certified. </t>
    </r>
    <r>
      <rPr>
        <sz val="11"/>
        <color indexed="40"/>
        <rFont val="Times New Roman"/>
        <family val="1"/>
      </rPr>
      <t>COMPLETED</t>
    </r>
    <r>
      <rPr>
        <sz val="11"/>
        <color indexed="8"/>
        <rFont val="Times New Roman"/>
        <family val="1"/>
      </rPr>
      <t xml:space="preserve">
3.1 Handbook complete, fully relevant to Mauritius coastal context, and used for coastal stakeholder and practitioner training twice per year over three years (at least 300 people, at least half of them women, formally trained).
3 Handbooks  &amp; Trainings </t>
    </r>
    <r>
      <rPr>
        <sz val="11"/>
        <color indexed="40"/>
        <rFont val="Times New Roman"/>
        <family val="1"/>
      </rPr>
      <t>COMPLETED</t>
    </r>
    <r>
      <rPr>
        <sz val="11"/>
        <color indexed="8"/>
        <rFont val="Times New Roman"/>
        <family val="1"/>
      </rPr>
      <t xml:space="preserve">
3.2 Coastal engineering short course designed and delivered (2x); at least 40 trainees certified.
337 Engineers and technical staff (both from public and private sector) in Mauritius &amp; Rodrigues trained
3.3 C-B Analysis course designed and delivered (4 x); at least 100 trainees certified.</t>
    </r>
    <r>
      <rPr>
        <sz val="11"/>
        <color indexed="40"/>
        <rFont val="Times New Roman"/>
        <family val="1"/>
      </rPr>
      <t>COMPLETED</t>
    </r>
    <r>
      <rPr>
        <sz val="11"/>
        <color indexed="8"/>
        <rFont val="Times New Roman"/>
        <family val="1"/>
      </rPr>
      <t xml:space="preserve">
121 Government officials (Mauritius &amp; Rodrigues) trained.
1 CBA Handbook </t>
    </r>
    <r>
      <rPr>
        <sz val="11"/>
        <color indexed="40"/>
        <rFont val="Times New Roman"/>
        <family val="1"/>
      </rPr>
      <t>COMPLETED</t>
    </r>
    <r>
      <rPr>
        <sz val="11"/>
        <color indexed="8"/>
        <rFont val="Times New Roman"/>
        <family val="1"/>
      </rPr>
      <t xml:space="preserve">
</t>
    </r>
  </si>
  <si>
    <r>
      <t xml:space="preserve">Handbook, training modules capturing best coastal adaptation practices in the mauritian context and dissemination of lessons learned in other locations of the Southern Indian Ocean
5.1. Handbook, training modules, and website content produced. </t>
    </r>
    <r>
      <rPr>
        <sz val="11"/>
        <color indexed="40"/>
        <rFont val="Times New Roman"/>
        <family val="1"/>
      </rPr>
      <t>COMPLETED</t>
    </r>
    <r>
      <rPr>
        <sz val="11"/>
        <rFont val="Times New Roman"/>
        <family val="1"/>
      </rPr>
      <t xml:space="preserve">
5.2 Mauritian coastal practitioners able to disseminate lessons from the programme to other countries in the southern Indian Ocean and to examine the experiences in those countries. UPCOMING- A Regional Conference planned in the next reporting period
5.3 Interpretive models and signs. These sites marketed and visitor attendance recorded. 
</t>
    </r>
    <r>
      <rPr>
        <b/>
        <sz val="11"/>
        <rFont val="Times New Roman"/>
        <family val="1"/>
      </rPr>
      <t>7</t>
    </r>
    <r>
      <rPr>
        <b/>
        <sz val="11"/>
        <color indexed="40"/>
        <rFont val="Times New Roman"/>
        <family val="1"/>
      </rPr>
      <t xml:space="preserve"> Small Scale Models developed &amp; 2 Display Board Installed</t>
    </r>
    <r>
      <rPr>
        <sz val="11"/>
        <rFont val="Times New Roman"/>
        <family val="1"/>
      </rPr>
      <t xml:space="preserve">
5.4 Relevant public awareness campaigns designed and delivered to all coastal villages in the 23% of beaches at risk in Island of Mauritius.  </t>
    </r>
    <r>
      <rPr>
        <b/>
        <sz val="11"/>
        <color indexed="40"/>
        <rFont val="Times New Roman"/>
        <family val="1"/>
      </rPr>
      <t>15000 People (coastal communities) sensitised</t>
    </r>
    <r>
      <rPr>
        <sz val="11"/>
        <rFont val="Times New Roman"/>
        <family val="1"/>
      </rPr>
      <t xml:space="preserve">
5.5  All vulnerable coastal sites in ROM mapped, scaled, and assessed for importance and degree of risk to climate change in the future. </t>
    </r>
    <r>
      <rPr>
        <b/>
        <sz val="11"/>
        <rFont val="Times New Roman"/>
        <family val="1"/>
      </rPr>
      <t>UPCOMING</t>
    </r>
    <r>
      <rPr>
        <sz val="11"/>
        <rFont val="Times New Roman"/>
        <family val="1"/>
      </rPr>
      <t xml:space="preserve">
5.5  Replication of coastal adaptation measures initiated, with Government of Mauritius and private sector funding (at least three sites initiated before the end of the project using other sources of funding). </t>
    </r>
    <r>
      <rPr>
        <b/>
        <sz val="11"/>
        <rFont val="Times New Roman"/>
        <family val="1"/>
      </rPr>
      <t>UPCOMING</t>
    </r>
    <r>
      <rPr>
        <sz val="11"/>
        <rFont val="Times New Roman"/>
        <family val="1"/>
      </rPr>
      <t xml:space="preserve">
</t>
    </r>
  </si>
  <si>
    <t>3 Training courses on CBA were delivered.  The objective is to inculcate the option of having a CBA besides EIA which is a mandatory requirement.
Mauritius has got no local expertise in coastal engineering and this project delivered Training on Coastal Engineering and this had been a unique opportunity to bring international expertise at local level.
A MOU was signed with the University of Mauritius so that award courses on Coastal Engineering may be developed under the suppport of this project and build capacity at the University of Mauritius level for sustaining the training programme in the longer term. Two post graduate courses on (a) climate change adaptation and disaster risk management and (b) coastal engineering has been mounted with the support of this programme at the University of Mauritius to ensure sustainability of the training programme.</t>
  </si>
  <si>
    <t xml:space="preserve">The overall rating is moderate satisfactory because the project actions/activities planned for current reporting period are progressing, but main part has been delayed.  There are several positive trend in achievement of outcomes as per the project indicators. 
Outcome 1 has been the main strategic focus during the reporting period. Indufor in a consortium with eCoast and CLAMS Ltd were engaged to undertake a number of studies in relation to works to be undertaken at Mon Choisy and Riviere des Galets.  They conducted community survey at the site as well. The Project Management Unit within the  Ministry of Environment, Sustainable Development, and Disaster and Beach Management (Ministry) expressed concerns regarding to the adaptation options and could not come to the conclusion of the Final Design for a couple of months. However, after the Design Review conducted by UNDP consultant, Steering Committe was able to agree on the way forward. Considering the proposed adaptation measures will have long term impacts and has the largest project investment (USD 6,680,440), it was deemed that it was important to take the necessary time to achieve the required designs.  Key decisions have now been made and it is expected that the project will achieve a satisfactory rating in the next reporting period.
Quite good progress has been achieved with regard to the Quatre Soeurs site. The process of land availability and acquisition for the construction of the Refuge Centre at Quatre Soeurs was one of the main risks at the beginning. However, the land acquisition process was successfully completed in June 2015 by the Ministry of Housing and Lands and the necessary procedures to be able to start the construction of the Refuge Centre, Drainage System and Ancillary Works at Quatre Soeurs were finished during this reporting period. The representatives from the community joined the day of the handing over the project site and have been keeping good communication. The construction works started in August 2016.
The mangroves project completed successfully. It was an effective community-based adaptation strategy and the mangroves project was replicated in other areas in the Republic of Mauritius in partnership with the private sector and the local community.
Outcome 2 has already completed and the EWS is operational at the Mauritius Meteorological Services since 2015. In addition, the Memorandum of Understanding (MoU) is made between Government of Mauritius and Stitchting Deltares and UNESCO -IHE. This will help in the implementation of the EWS and further regional cooperation. Data sharing has been key issue in Mauritius. As suggested by MTR, development of regional partnership agreement on data-sharing during next reporting period will help future effectiveness of this system. 
Component 3 is in good progress and expected targets are achieved. Capacity development training activities have been organized including site visits to the actual project implementing sites. Events are organized with involvement of the community that have direct impact from the project works and helped their capacity development. Appropriate impact assessment of the training activities will be needed in the next reporting period.
Outcome 4 has been delayed since the RFP for Policy Mainstreaming did not receive any proposals. The present policy review and learning activities were conducted during the review of TOR. Then, the third round of invitations to bid launched in August 2016. As suggested by MTR, baseline studies as well as strong support and understanding from line ministries are needed in implementing stage.  
The implementation of components 5 is in good progress with no major bottlenecks. A memorandum of understanding has been signed with the University of Mauritius (UoM) has produced good results. Several training courses and sensitization activities on climate change and coastal adaptation have been strengthening of climate change adaptation capacity of the future generation.
</t>
  </si>
  <si>
    <r>
      <t xml:space="preserve">The disbursement up to the reporting period ending </t>
    </r>
    <r>
      <rPr>
        <b/>
        <sz val="11"/>
        <rFont val="Times New Roman"/>
        <family val="1"/>
      </rPr>
      <t>31 July 2016</t>
    </r>
    <r>
      <rPr>
        <sz val="11"/>
        <rFont val="Times New Roman"/>
        <family val="1"/>
      </rPr>
      <t xml:space="preserve"> amounted to</t>
    </r>
    <r>
      <rPr>
        <sz val="11"/>
        <color indexed="10"/>
        <rFont val="Times New Roman"/>
        <family val="1"/>
      </rPr>
      <t xml:space="preserve"> </t>
    </r>
    <r>
      <rPr>
        <b/>
        <sz val="11"/>
        <rFont val="Times New Roman"/>
        <family val="1"/>
      </rPr>
      <t>USD 1,516,941</t>
    </r>
    <r>
      <rPr>
        <sz val="11"/>
        <rFont val="Times New Roman"/>
        <family val="1"/>
      </rPr>
      <t xml:space="preserve"> (exclusive of management fee) which represent  18% of the total budget.
The Project budget was revised and approved by the Adaptation Fund Board on 22 May 2014 (Board decision B.23-24/5) as follows;
Outcome               Prodoc                         Revised Budget
                             (USD)                               (USD)
1                        6,465,700                           6,680,440
2                           133,705                             310,365
3                           394,025                             394,025
4                           350,000                             200,000
5                           561,350                             320,000
The Procurement of the following Consultancy Services &amp; Works were completed during the reporting period;
</t>
    </r>
    <r>
      <rPr>
        <b/>
        <sz val="11"/>
        <rFont val="Times New Roman"/>
        <family val="1"/>
      </rPr>
      <t xml:space="preserve">Consultancy Services
</t>
    </r>
    <r>
      <rPr>
        <sz val="11"/>
        <rFont val="Times New Roman"/>
        <family val="1"/>
      </rPr>
      <t xml:space="preserve">
</t>
    </r>
    <r>
      <rPr>
        <b/>
        <sz val="11"/>
        <rFont val="Times New Roman"/>
        <family val="1"/>
      </rPr>
      <t>(i)</t>
    </r>
    <r>
      <rPr>
        <sz val="11"/>
        <rFont val="Times New Roman"/>
        <family val="1"/>
      </rPr>
      <t xml:space="preserve"> Consultancy Services for the preparation of Environment Impact Assessment Reports for Coastal Adaptation Works at Mon Choisy and Riviere des Galets awarded to Scene-Ries Consult Ltd for a contract amount of (MUR 1,069,500 &amp; USD 13,800 inclusive of VAT).
</t>
    </r>
    <r>
      <rPr>
        <b/>
        <sz val="11"/>
        <rFont val="Times New Roman"/>
        <family val="1"/>
      </rPr>
      <t>(ii)</t>
    </r>
    <r>
      <rPr>
        <sz val="11"/>
        <rFont val="Times New Roman"/>
        <family val="1"/>
      </rPr>
      <t xml:space="preserve"> Consultancy Services for the Design and Delivery of a Short Course on Disaster Risk Reduction in the Coastal Zone of Mauritius awarded to TACSYM Ltd for a contract amount of MUR 419, 204
</t>
    </r>
    <r>
      <rPr>
        <b/>
        <sz val="11"/>
        <rFont val="Times New Roman"/>
        <family val="1"/>
      </rPr>
      <t>(iii)</t>
    </r>
    <r>
      <rPr>
        <sz val="11"/>
        <rFont val="Times New Roman"/>
        <family val="1"/>
      </rPr>
      <t xml:space="preserve"> Consultancy Services for the Design and Delivery of a Short Course on Integrated Coastal Zone Management awarded to The University of Western Australia for a contract amount of AUD 65,460
</t>
    </r>
    <r>
      <rPr>
        <b/>
        <sz val="11"/>
        <rFont val="Times New Roman"/>
        <family val="1"/>
      </rPr>
      <t>Works</t>
    </r>
    <r>
      <rPr>
        <sz val="11"/>
        <rFont val="Times New Roman"/>
        <family val="1"/>
      </rPr>
      <t xml:space="preserve">
(i) Contract for construction of a Refuge Centre, Drainage System and Ancillary Works at Quatre Soeurs awarded to Best Construct Co Ltd for a contract amount of MUR 43,563,951.62 inclusive of VAT
</t>
    </r>
    <r>
      <rPr>
        <b/>
        <sz val="11"/>
        <rFont val="Times New Roman"/>
        <family val="1"/>
      </rPr>
      <t>Contracts Signed</t>
    </r>
    <r>
      <rPr>
        <sz val="11"/>
        <rFont val="Times New Roman"/>
        <family val="1"/>
      </rPr>
      <t xml:space="preserve">
</t>
    </r>
    <r>
      <rPr>
        <b/>
        <sz val="11"/>
        <rFont val="Times New Roman"/>
        <family val="1"/>
      </rPr>
      <t>(i)</t>
    </r>
    <r>
      <rPr>
        <sz val="11"/>
        <rFont val="Times New Roman"/>
        <family val="1"/>
      </rPr>
      <t xml:space="preserve"> Contract signed between Ministry of Environment, Sustainable Development, and Disaster and Beach Management and Scene-Ries Consult Ltd for Consultancy Services for the preparation of Environment Impact Assessment Reports for Coastal Adaptation Works at Mon Choisy and Riviere des Galets on 15 January 2016
</t>
    </r>
    <r>
      <rPr>
        <b/>
        <sz val="11"/>
        <rFont val="Times New Roman"/>
        <family val="1"/>
      </rPr>
      <t>(ii)</t>
    </r>
    <r>
      <rPr>
        <sz val="11"/>
        <rFont val="Times New Roman"/>
        <family val="1"/>
      </rPr>
      <t xml:space="preserve"> Contract signed between Ministry of Environment, Sustainable Development, and Disaster and Beach Management and TACSYM Ltd for Consultancy Services for the design and delivery of a short course on Disaster Risk Reduction in the coastal zone of Mauritius on 12 January 2016
</t>
    </r>
    <r>
      <rPr>
        <b/>
        <sz val="11"/>
        <rFont val="Times New Roman"/>
        <family val="1"/>
      </rPr>
      <t>(iii)</t>
    </r>
    <r>
      <rPr>
        <sz val="11"/>
        <rFont val="Times New Roman"/>
        <family val="1"/>
      </rPr>
      <t xml:space="preserve"> Contract signed between Ministry of Environment, Sustainable Development, and Disaster and Beach Management and The University of Western Australia for Consultancy Services for the Design and Delivery of a Short Course on Integrated Coastal Zone Management on 25 February 2016
</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</si>
</sst>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dd\-mmm\-yyyy"/>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_);_(* \(#,##0\);_(* &quot;-&quot;??_);_(@_)"/>
    <numFmt numFmtId="187" formatCode="mmm\-yyyy"/>
    <numFmt numFmtId="188" formatCode="0.0"/>
  </numFmts>
  <fonts count="130">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Times New Roman"/>
      <family val="1"/>
    </font>
    <font>
      <i/>
      <sz val="11"/>
      <name val="Times New Roman"/>
      <family val="1"/>
    </font>
    <font>
      <b/>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sz val="9"/>
      <color indexed="8"/>
      <name val="Arial"/>
      <family val="2"/>
    </font>
    <font>
      <sz val="9"/>
      <color indexed="8"/>
      <name val="Arial"/>
      <family val="2"/>
    </font>
    <font>
      <sz val="9"/>
      <color indexed="63"/>
      <name val="Arial"/>
      <family val="2"/>
    </font>
    <font>
      <b/>
      <sz val="9"/>
      <color indexed="63"/>
      <name val="Arial"/>
      <family val="2"/>
    </font>
    <font>
      <sz val="11"/>
      <color indexed="36"/>
      <name val="Times New Roman"/>
      <family val="1"/>
    </font>
    <font>
      <sz val="13"/>
      <color indexed="8"/>
      <name val="Times New Roman"/>
      <family val="1"/>
    </font>
    <font>
      <b/>
      <sz val="13"/>
      <color indexed="8"/>
      <name val="Times New Roman"/>
      <family val="1"/>
    </font>
    <font>
      <sz val="13"/>
      <name val="Times New Roman"/>
      <family val="1"/>
    </font>
    <font>
      <b/>
      <sz val="13"/>
      <name val="Times New Roman"/>
      <family val="1"/>
    </font>
    <font>
      <i/>
      <sz val="13"/>
      <name val="Times New Roman"/>
      <family val="1"/>
    </font>
    <font>
      <i/>
      <sz val="13"/>
      <color indexed="8"/>
      <name val="Times New Roman"/>
      <family val="1"/>
    </font>
    <font>
      <sz val="13"/>
      <color indexed="10"/>
      <name val="Times New Roman"/>
      <family val="1"/>
    </font>
    <font>
      <sz val="13"/>
      <color indexed="43"/>
      <name val="Times New Roman"/>
      <family val="1"/>
    </font>
    <font>
      <sz val="9"/>
      <name val="Arial"/>
      <family val="2"/>
    </font>
    <font>
      <b/>
      <sz val="9"/>
      <name val="Arial"/>
      <family val="2"/>
    </font>
    <font>
      <sz val="11"/>
      <color indexed="17"/>
      <name val="Times New Roman"/>
      <family val="1"/>
    </font>
    <font>
      <sz val="11"/>
      <color indexed="30"/>
      <name val="Times New Roman"/>
      <family val="1"/>
    </font>
    <font>
      <sz val="11"/>
      <color indexed="10"/>
      <name val="Times New Roman"/>
      <family val="1"/>
    </font>
    <font>
      <sz val="11"/>
      <color indexed="60"/>
      <name val="Times New Roman"/>
      <family val="1"/>
    </font>
    <font>
      <vertAlign val="superscript"/>
      <sz val="11"/>
      <name val="Times New Roman"/>
      <family val="1"/>
    </font>
    <font>
      <b/>
      <u val="single"/>
      <sz val="11"/>
      <color indexed="8"/>
      <name val="Calibri"/>
      <family val="2"/>
    </font>
    <font>
      <u val="single"/>
      <sz val="11"/>
      <color indexed="8"/>
      <name val="Calibri"/>
      <family val="2"/>
    </font>
    <font>
      <b/>
      <u val="single"/>
      <sz val="13"/>
      <color indexed="8"/>
      <name val="Times New Roman"/>
      <family val="1"/>
    </font>
    <font>
      <b/>
      <u val="single"/>
      <sz val="13"/>
      <name val="Times New Roman"/>
      <family val="1"/>
    </font>
    <font>
      <u val="single"/>
      <sz val="13"/>
      <name val="Times New Roman"/>
      <family val="1"/>
    </font>
    <font>
      <sz val="11"/>
      <name val="Calibri"/>
      <family val="2"/>
    </font>
    <font>
      <b/>
      <sz val="11"/>
      <name val="Calibri"/>
      <family val="2"/>
    </font>
    <font>
      <i/>
      <sz val="11"/>
      <color indexed="8"/>
      <name val="Calibri"/>
      <family val="2"/>
    </font>
    <font>
      <i/>
      <sz val="9"/>
      <color indexed="8"/>
      <name val="Calibri"/>
      <family val="2"/>
    </font>
    <font>
      <sz val="11"/>
      <color indexed="40"/>
      <name val="Times New Roman"/>
      <family val="1"/>
    </font>
    <font>
      <b/>
      <sz val="11"/>
      <color indexed="4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sz val="13"/>
      <color indexed="8"/>
      <name val="Calibri"/>
      <family val="2"/>
    </font>
    <font>
      <b/>
      <i/>
      <sz val="13"/>
      <color indexed="8"/>
      <name val="Times New Roman"/>
      <family val="1"/>
    </font>
    <font>
      <b/>
      <sz val="9"/>
      <color indexed="8"/>
      <name val="Calibri"/>
      <family val="2"/>
    </font>
    <font>
      <b/>
      <i/>
      <sz val="11"/>
      <color indexed="8"/>
      <name val="Calibri"/>
      <family val="2"/>
    </font>
    <font>
      <b/>
      <sz val="11"/>
      <color indexed="60"/>
      <name val="Calibri"/>
      <family val="2"/>
    </font>
    <font>
      <i/>
      <sz val="11"/>
      <name val="Calibri"/>
      <family val="2"/>
    </font>
    <font>
      <sz val="9"/>
      <color indexed="60"/>
      <name val="Calibri"/>
      <family val="2"/>
    </font>
    <font>
      <sz val="13"/>
      <name val="Calibri"/>
      <family val="2"/>
    </font>
    <font>
      <sz val="11"/>
      <color indexed="43"/>
      <name val="Calibri"/>
      <family val="2"/>
    </font>
    <font>
      <u val="single"/>
      <sz val="13"/>
      <color indexed="12"/>
      <name val="Calibri"/>
      <family val="2"/>
    </font>
    <font>
      <b/>
      <sz val="11"/>
      <color indexed="9"/>
      <name val="Times New Roman"/>
      <family val="1"/>
    </font>
    <font>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sz val="13"/>
      <color theme="1"/>
      <name val="Times New Roman"/>
      <family val="1"/>
    </font>
    <font>
      <sz val="13"/>
      <color theme="1"/>
      <name val="Calibri"/>
      <family val="2"/>
    </font>
    <font>
      <sz val="11"/>
      <color rgb="FFFF0000"/>
      <name val="Times New Roman"/>
      <family val="1"/>
    </font>
    <font>
      <b/>
      <i/>
      <sz val="13"/>
      <color theme="1"/>
      <name val="Times New Roman"/>
      <family val="1"/>
    </font>
    <font>
      <sz val="12"/>
      <color theme="1"/>
      <name val="Times New Roman"/>
      <family val="1"/>
    </font>
    <font>
      <b/>
      <sz val="9"/>
      <color theme="1"/>
      <name val="Calibri"/>
      <family val="2"/>
    </font>
    <font>
      <b/>
      <i/>
      <sz val="11"/>
      <color theme="1"/>
      <name val="Calibri"/>
      <family val="2"/>
    </font>
    <font>
      <b/>
      <sz val="11"/>
      <color rgb="FF9C6500"/>
      <name val="Calibri"/>
      <family val="2"/>
    </font>
    <font>
      <i/>
      <sz val="11"/>
      <color theme="1"/>
      <name val="Calibri"/>
      <family val="2"/>
    </font>
    <font>
      <sz val="9"/>
      <color rgb="FF9C6500"/>
      <name val="Calibri"/>
      <family val="2"/>
    </font>
    <font>
      <b/>
      <sz val="9"/>
      <color theme="1"/>
      <name val="Arial"/>
      <family val="2"/>
    </font>
    <font>
      <b/>
      <sz val="9"/>
      <color rgb="FF2F2F2F"/>
      <name val="Arial"/>
      <family val="2"/>
    </font>
    <font>
      <sz val="9"/>
      <color rgb="FF2F2F2F"/>
      <name val="Arial"/>
      <family val="2"/>
    </font>
    <font>
      <sz val="9"/>
      <color theme="1"/>
      <name val="Arial"/>
      <family val="2"/>
    </font>
    <font>
      <u val="single"/>
      <sz val="13"/>
      <color theme="10"/>
      <name val="Calibri"/>
      <family val="2"/>
    </font>
    <font>
      <i/>
      <sz val="11"/>
      <color theme="1"/>
      <name val="Times New Roman"/>
      <family val="1"/>
    </font>
    <font>
      <b/>
      <sz val="11"/>
      <color rgb="FFFFFFFF"/>
      <name val="Times New Roman"/>
      <family val="1"/>
    </font>
    <font>
      <sz val="18"/>
      <color theme="1"/>
      <name val="Calibri"/>
      <family val="2"/>
    </font>
    <font>
      <b/>
      <sz val="16"/>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theme="0"/>
        <bgColor indexed="64"/>
      </patternFill>
    </fill>
    <fill>
      <patternFill patternType="solid">
        <fgColor theme="2"/>
        <bgColor indexed="64"/>
      </patternFill>
    </fill>
    <fill>
      <patternFill patternType="solid">
        <fgColor rgb="FFFFF4C5"/>
        <bgColor indexed="64"/>
      </patternFill>
    </fill>
    <fill>
      <patternFill patternType="solid">
        <fgColor theme="0" tint="-0.04997999966144562"/>
        <bgColor indexed="64"/>
      </patternFill>
    </fill>
    <fill>
      <patternFill patternType="solid">
        <fgColor rgb="FFFFFF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style="medium"/>
      <right style="medium"/>
      <top style="medium"/>
      <bottom style="medium"/>
    </border>
    <border>
      <left style="medium"/>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thin"/>
      <right style="medium"/>
      <top style="medium"/>
      <botto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
      <left style="medium"/>
      <right style="thin"/>
      <top style="medium"/>
      <bottom style="thin"/>
    </border>
    <border>
      <left style="thin"/>
      <right style="thin"/>
      <top style="thin"/>
      <bottom style="medium"/>
    </border>
    <border>
      <left style="medium"/>
      <right style="thin"/>
      <top style="medium"/>
      <bottom/>
    </border>
    <border>
      <left style="thin"/>
      <right style="thin"/>
      <top style="medium"/>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thin"/>
      <bottom/>
    </border>
    <border>
      <left style="medium"/>
      <right style="thin"/>
      <top style="thin"/>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medium"/>
    </border>
    <border>
      <left style="medium"/>
      <right style="medium"/>
      <top style="medium"/>
      <bottom/>
    </border>
    <border>
      <left style="thin"/>
      <right style="medium"/>
      <top style="medium"/>
      <bottom style="medium"/>
    </border>
    <border>
      <left>
        <color indexed="63"/>
      </left>
      <right style="thin"/>
      <top style="thin"/>
      <bottom style="thin"/>
    </border>
    <border>
      <left style="thin"/>
      <right style="medium"/>
      <top style="thin"/>
      <bottom style="thin"/>
    </border>
    <border>
      <left/>
      <right style="thin"/>
      <top style="medium"/>
      <bottom style="thin"/>
    </border>
    <border>
      <left style="thin"/>
      <right style="thin"/>
      <top>
        <color indexed="63"/>
      </top>
      <bottom style="thin"/>
    </border>
    <border>
      <left style="thin"/>
      <right style="medium"/>
      <top>
        <color indexed="63"/>
      </top>
      <bottom style="thin"/>
    </border>
    <border>
      <left/>
      <right/>
      <top style="thin"/>
      <bottom style="thin"/>
    </border>
    <border>
      <left style="thin"/>
      <right style="medium"/>
      <top style="thin"/>
      <bottom/>
    </border>
    <border>
      <left/>
      <right style="medium"/>
      <top style="thin"/>
      <bottom style="thin"/>
    </border>
    <border>
      <left style="thin"/>
      <right/>
      <top style="thin"/>
      <bottom style="thin"/>
    </border>
    <border>
      <left style="thin"/>
      <right>
        <color indexed="63"/>
      </right>
      <top>
        <color indexed="63"/>
      </top>
      <bottom style="thin"/>
    </border>
    <border>
      <left style="medium"/>
      <right style="medium"/>
      <top/>
      <bottom style="thin"/>
    </border>
    <border>
      <left style="thin"/>
      <right/>
      <top style="medium"/>
      <bottom style="thin"/>
    </border>
    <border>
      <left style="medium"/>
      <right style="thin"/>
      <top style="medium"/>
      <bottom style="medium"/>
    </border>
    <border>
      <left style="medium"/>
      <right/>
      <top style="medium"/>
      <bottom style="medium"/>
    </border>
    <border>
      <left>
        <color indexed="63"/>
      </left>
      <right style="thin"/>
      <top>
        <color indexed="63"/>
      </top>
      <bottom style="medium"/>
    </border>
    <border>
      <left style="medium"/>
      <right/>
      <top style="thin"/>
      <bottom style="thin"/>
    </border>
    <border>
      <left style="medium"/>
      <right/>
      <top style="thin"/>
      <bottom style="medium"/>
    </border>
    <border>
      <left/>
      <right style="medium"/>
      <top style="thin"/>
      <bottom style="medium"/>
    </border>
    <border>
      <left style="medium"/>
      <right/>
      <top style="medium"/>
      <bottom style="thin"/>
    </border>
    <border>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style="medium"/>
    </border>
    <border>
      <left/>
      <right style="medium">
        <color rgb="FF000000"/>
      </right>
      <top style="medium"/>
      <bottom style="medium"/>
    </border>
    <border>
      <left/>
      <right/>
      <top style="medium"/>
      <bottom style="thin"/>
    </border>
    <border>
      <left/>
      <right style="thin"/>
      <top style="medium"/>
      <bottom style="medium"/>
    </border>
    <border>
      <left style="thin"/>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0" fillId="32" borderId="7" applyNumberFormat="0" applyFont="0" applyAlignment="0" applyProtection="0"/>
    <xf numFmtId="0" fontId="99" fillId="27"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814">
    <xf numFmtId="0" fontId="0" fillId="0" borderId="0" xfId="0" applyFont="1" applyAlignment="1">
      <alignment/>
    </xf>
    <xf numFmtId="0" fontId="103" fillId="0" borderId="0" xfId="0" applyFont="1" applyFill="1" applyAlignment="1" applyProtection="1">
      <alignment/>
      <protection/>
    </xf>
    <xf numFmtId="0" fontId="103" fillId="0" borderId="0" xfId="0" applyFont="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103" fillId="0" borderId="0" xfId="0" applyFont="1" applyAlignment="1">
      <alignment horizontal="left" vertical="center"/>
    </xf>
    <xf numFmtId="0" fontId="103" fillId="0" borderId="0" xfId="0" applyFont="1" applyAlignment="1">
      <alignment/>
    </xf>
    <xf numFmtId="0" fontId="103"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104" fillId="33" borderId="10" xfId="0" applyFont="1" applyFill="1" applyBorder="1" applyAlignment="1">
      <alignment horizontal="center" vertical="center" wrapText="1"/>
    </xf>
    <xf numFmtId="0" fontId="2" fillId="10" borderId="11" xfId="0" applyFont="1" applyFill="1" applyBorder="1" applyAlignment="1" applyProtection="1">
      <alignment/>
      <protection/>
    </xf>
    <xf numFmtId="0" fontId="2" fillId="10" borderId="12" xfId="0" applyFont="1" applyFill="1" applyBorder="1" applyAlignment="1" applyProtection="1">
      <alignment horizontal="left" vertical="center"/>
      <protection/>
    </xf>
    <xf numFmtId="0" fontId="2" fillId="10" borderId="12" xfId="0" applyFont="1" applyFill="1" applyBorder="1" applyAlignment="1" applyProtection="1">
      <alignment/>
      <protection/>
    </xf>
    <xf numFmtId="0" fontId="2" fillId="10" borderId="13" xfId="0" applyFont="1" applyFill="1" applyBorder="1" applyAlignment="1" applyProtection="1">
      <alignment/>
      <protection/>
    </xf>
    <xf numFmtId="0" fontId="2" fillId="10" borderId="14" xfId="0" applyFont="1" applyFill="1" applyBorder="1" applyAlignment="1" applyProtection="1">
      <alignment/>
      <protection/>
    </xf>
    <xf numFmtId="0" fontId="2" fillId="10" borderId="15" xfId="0" applyFont="1" applyFill="1" applyBorder="1" applyAlignment="1" applyProtection="1">
      <alignment/>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14" xfId="0" applyFont="1" applyFill="1" applyBorder="1" applyAlignment="1" applyProtection="1">
      <alignment horizontal="left" vertical="center"/>
      <protection/>
    </xf>
    <xf numFmtId="0" fontId="2" fillId="10" borderId="15" xfId="0" applyFont="1" applyFill="1" applyBorder="1" applyAlignment="1" applyProtection="1">
      <alignment horizontal="left" vertical="center"/>
      <protection/>
    </xf>
    <xf numFmtId="0" fontId="13" fillId="10" borderId="0" xfId="0" applyFont="1" applyFill="1" applyBorder="1" applyAlignment="1" applyProtection="1">
      <alignment/>
      <protection/>
    </xf>
    <xf numFmtId="0" fontId="103" fillId="10" borderId="11" xfId="0" applyFont="1" applyFill="1" applyBorder="1" applyAlignment="1">
      <alignment horizontal="left" vertical="center"/>
    </xf>
    <xf numFmtId="0" fontId="103" fillId="10" borderId="12" xfId="0" applyFont="1" applyFill="1" applyBorder="1" applyAlignment="1">
      <alignment horizontal="left" vertical="center"/>
    </xf>
    <xf numFmtId="0" fontId="103" fillId="10" borderId="12" xfId="0" applyFont="1" applyFill="1" applyBorder="1" applyAlignment="1">
      <alignment/>
    </xf>
    <xf numFmtId="0" fontId="103" fillId="10" borderId="13" xfId="0" applyFont="1" applyFill="1" applyBorder="1" applyAlignment="1">
      <alignment/>
    </xf>
    <xf numFmtId="0" fontId="103" fillId="10" borderId="14" xfId="0" applyFont="1" applyFill="1" applyBorder="1" applyAlignment="1">
      <alignment horizontal="left" vertical="center"/>
    </xf>
    <xf numFmtId="0" fontId="3" fillId="10" borderId="16" xfId="0" applyFont="1" applyFill="1" applyBorder="1" applyAlignment="1" applyProtection="1">
      <alignment vertical="top" wrapText="1"/>
      <protection/>
    </xf>
    <xf numFmtId="0" fontId="103" fillId="10" borderId="12" xfId="0" applyFont="1" applyFill="1" applyBorder="1" applyAlignment="1" applyProtection="1">
      <alignment/>
      <protection/>
    </xf>
    <xf numFmtId="0" fontId="103" fillId="10" borderId="13" xfId="0" applyFont="1" applyFill="1" applyBorder="1" applyAlignment="1" applyProtection="1">
      <alignment/>
      <protection/>
    </xf>
    <xf numFmtId="0" fontId="103" fillId="10" borderId="0" xfId="0" applyFont="1" applyFill="1" applyBorder="1" applyAlignment="1" applyProtection="1">
      <alignment/>
      <protection/>
    </xf>
    <xf numFmtId="0" fontId="103" fillId="10" borderId="15"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15" xfId="0" applyFont="1" applyFill="1" applyBorder="1" applyAlignment="1" applyProtection="1">
      <alignment/>
      <protection/>
    </xf>
    <xf numFmtId="0" fontId="105" fillId="0" borderId="17" xfId="0" applyFont="1" applyBorder="1" applyAlignment="1">
      <alignment horizontal="center" readingOrder="1"/>
    </xf>
    <xf numFmtId="0" fontId="0" fillId="10" borderId="12" xfId="0" applyFill="1" applyBorder="1" applyAlignment="1">
      <alignment/>
    </xf>
    <xf numFmtId="0" fontId="0" fillId="10" borderId="13" xfId="0" applyFill="1" applyBorder="1" applyAlignment="1">
      <alignment/>
    </xf>
    <xf numFmtId="0" fontId="0" fillId="10" borderId="14" xfId="0" applyFill="1" applyBorder="1" applyAlignment="1">
      <alignment/>
    </xf>
    <xf numFmtId="0" fontId="0" fillId="10" borderId="0" xfId="0" applyFill="1" applyBorder="1" applyAlignment="1">
      <alignment/>
    </xf>
    <xf numFmtId="0" fontId="12" fillId="10" borderId="15" xfId="0" applyFont="1" applyFill="1" applyBorder="1" applyAlignment="1" applyProtection="1">
      <alignment/>
      <protection/>
    </xf>
    <xf numFmtId="0" fontId="0" fillId="10" borderId="15" xfId="0" applyFill="1" applyBorder="1" applyAlignment="1">
      <alignment/>
    </xf>
    <xf numFmtId="0" fontId="106" fillId="10" borderId="11" xfId="0" applyFont="1" applyFill="1" applyBorder="1" applyAlignment="1">
      <alignment vertical="center"/>
    </xf>
    <xf numFmtId="0" fontId="106" fillId="10" borderId="14" xfId="0" applyFont="1" applyFill="1" applyBorder="1" applyAlignment="1">
      <alignment vertical="center"/>
    </xf>
    <xf numFmtId="0" fontId="106" fillId="10" borderId="0" xfId="0" applyFont="1" applyFill="1" applyBorder="1" applyAlignment="1">
      <alignment vertical="center"/>
    </xf>
    <xf numFmtId="0" fontId="2" fillId="10" borderId="18" xfId="0" applyFont="1" applyFill="1" applyBorder="1" applyAlignment="1" applyProtection="1">
      <alignment vertical="center"/>
      <protection/>
    </xf>
    <xf numFmtId="0" fontId="2" fillId="10" borderId="19" xfId="0" applyFont="1" applyFill="1" applyBorder="1" applyAlignment="1" applyProtection="1">
      <alignment vertical="center"/>
      <protection/>
    </xf>
    <xf numFmtId="0" fontId="103" fillId="10" borderId="11" xfId="0" applyFont="1" applyFill="1" applyBorder="1" applyAlignment="1">
      <alignment/>
    </xf>
    <xf numFmtId="0" fontId="103" fillId="10" borderId="14" xfId="0" applyFont="1" applyFill="1" applyBorder="1" applyAlignment="1">
      <alignment/>
    </xf>
    <xf numFmtId="0" fontId="103" fillId="10" borderId="15" xfId="0" applyFont="1" applyFill="1" applyBorder="1" applyAlignment="1">
      <alignment/>
    </xf>
    <xf numFmtId="0" fontId="107" fillId="10" borderId="0" xfId="0" applyFont="1" applyFill="1" applyBorder="1" applyAlignment="1">
      <alignment/>
    </xf>
    <xf numFmtId="0" fontId="108" fillId="10" borderId="0" xfId="0" applyFont="1" applyFill="1" applyBorder="1" applyAlignment="1">
      <alignment/>
    </xf>
    <xf numFmtId="0" fontId="107" fillId="0" borderId="20" xfId="0" applyFont="1" applyFill="1" applyBorder="1" applyAlignment="1">
      <alignment vertical="top" wrapText="1"/>
    </xf>
    <xf numFmtId="0" fontId="107" fillId="0" borderId="21" xfId="0" applyFont="1" applyFill="1" applyBorder="1" applyAlignment="1">
      <alignment vertical="top" wrapText="1"/>
    </xf>
    <xf numFmtId="0" fontId="107" fillId="0" borderId="17" xfId="0" applyFont="1" applyFill="1" applyBorder="1" applyAlignment="1">
      <alignment vertical="top" wrapText="1"/>
    </xf>
    <xf numFmtId="0" fontId="103" fillId="0" borderId="17" xfId="0" applyFont="1" applyFill="1" applyBorder="1" applyAlignment="1">
      <alignment vertical="top" wrapText="1"/>
    </xf>
    <xf numFmtId="0" fontId="103" fillId="10" borderId="16" xfId="0" applyFont="1" applyFill="1" applyBorder="1" applyAlignment="1">
      <alignment/>
    </xf>
    <xf numFmtId="0" fontId="109" fillId="0" borderId="17" xfId="0" applyFont="1" applyFill="1" applyBorder="1" applyAlignment="1">
      <alignment horizontal="center" vertical="top" wrapText="1"/>
    </xf>
    <xf numFmtId="0" fontId="109" fillId="0" borderId="22" xfId="0" applyFont="1" applyFill="1" applyBorder="1" applyAlignment="1">
      <alignment horizontal="center" vertical="top" wrapText="1"/>
    </xf>
    <xf numFmtId="0" fontId="109" fillId="0" borderId="17" xfId="0" applyFont="1" applyFill="1" applyBorder="1" applyAlignment="1">
      <alignment horizontal="center" vertical="top"/>
    </xf>
    <xf numFmtId="0" fontId="103" fillId="0" borderId="0" xfId="0" applyFont="1" applyFill="1" applyAlignment="1" applyProtection="1">
      <alignment horizontal="right"/>
      <protection/>
    </xf>
    <xf numFmtId="0" fontId="103" fillId="10" borderId="11" xfId="0" applyFont="1" applyFill="1" applyBorder="1" applyAlignment="1" applyProtection="1">
      <alignment horizontal="right"/>
      <protection/>
    </xf>
    <xf numFmtId="0" fontId="103" fillId="10" borderId="12" xfId="0" applyFont="1" applyFill="1" applyBorder="1" applyAlignment="1" applyProtection="1">
      <alignment horizontal="right"/>
      <protection/>
    </xf>
    <xf numFmtId="0" fontId="103" fillId="10" borderId="14" xfId="0" applyFont="1" applyFill="1" applyBorder="1" applyAlignment="1" applyProtection="1">
      <alignment horizontal="right"/>
      <protection/>
    </xf>
    <xf numFmtId="0" fontId="103" fillId="10" borderId="0" xfId="0" applyFont="1" applyFill="1" applyBorder="1" applyAlignment="1" applyProtection="1">
      <alignment horizontal="right"/>
      <protection/>
    </xf>
    <xf numFmtId="0" fontId="110"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3" fillId="34" borderId="23" xfId="0" applyFont="1" applyFill="1" applyBorder="1" applyAlignment="1" applyProtection="1">
      <alignment horizontal="center" vertical="center" wrapText="1"/>
      <protection/>
    </xf>
    <xf numFmtId="0" fontId="103" fillId="10" borderId="18" xfId="0" applyFont="1" applyFill="1" applyBorder="1" applyAlignment="1">
      <alignment/>
    </xf>
    <xf numFmtId="0" fontId="103" fillId="10" borderId="19" xfId="0" applyFont="1" applyFill="1" applyBorder="1" applyAlignment="1">
      <alignment/>
    </xf>
    <xf numFmtId="0" fontId="2" fillId="10" borderId="14" xfId="0" applyFont="1" applyFill="1" applyBorder="1" applyAlignment="1" applyProtection="1">
      <alignment horizontal="right"/>
      <protection/>
    </xf>
    <xf numFmtId="0" fontId="2" fillId="10" borderId="0" xfId="0" applyFont="1" applyFill="1" applyBorder="1" applyAlignment="1" applyProtection="1">
      <alignment horizontal="right"/>
      <protection/>
    </xf>
    <xf numFmtId="0" fontId="2" fillId="10" borderId="0" xfId="0" applyFont="1" applyFill="1" applyBorder="1" applyAlignment="1" applyProtection="1">
      <alignment/>
      <protection/>
    </xf>
    <xf numFmtId="0" fontId="2" fillId="10" borderId="15" xfId="0" applyFont="1" applyFill="1" applyBorder="1" applyAlignment="1" applyProtection="1">
      <alignment/>
      <protection/>
    </xf>
    <xf numFmtId="0" fontId="2" fillId="0" borderId="0" xfId="0" applyFont="1" applyFill="1" applyAlignment="1" applyProtection="1">
      <alignment/>
      <protection/>
    </xf>
    <xf numFmtId="0" fontId="2" fillId="34" borderId="17" xfId="0" applyFont="1" applyFill="1" applyBorder="1" applyAlignment="1" applyProtection="1">
      <alignment horizontal="left" vertical="top" wrapText="1"/>
      <protection locked="0"/>
    </xf>
    <xf numFmtId="1" fontId="2" fillId="34" borderId="24" xfId="0" applyNumberFormat="1" applyFont="1" applyFill="1" applyBorder="1" applyAlignment="1" applyProtection="1">
      <alignment horizontal="left"/>
      <protection locked="0"/>
    </xf>
    <xf numFmtId="1" fontId="2" fillId="34" borderId="25" xfId="0" applyNumberFormat="1" applyFont="1" applyFill="1" applyBorder="1" applyAlignment="1" applyProtection="1">
      <alignment horizontal="left" vertical="center"/>
      <protection locked="0"/>
    </xf>
    <xf numFmtId="1" fontId="2" fillId="34" borderId="25" xfId="0" applyNumberFormat="1" applyFont="1" applyFill="1" applyBorder="1" applyAlignment="1" applyProtection="1">
      <alignment horizontal="left"/>
      <protection locked="0"/>
    </xf>
    <xf numFmtId="0" fontId="2" fillId="10" borderId="14" xfId="0" applyFont="1" applyFill="1" applyBorder="1" applyAlignment="1" applyProtection="1">
      <alignment horizontal="right" vertical="top" wrapText="1"/>
      <protection/>
    </xf>
    <xf numFmtId="1" fontId="2" fillId="34" borderId="26" xfId="0" applyNumberFormat="1" applyFont="1" applyFill="1" applyBorder="1" applyAlignment="1" applyProtection="1">
      <alignment horizontal="left"/>
      <protection locked="0"/>
    </xf>
    <xf numFmtId="1" fontId="2" fillId="34" borderId="17" xfId="0" applyNumberFormat="1" applyFont="1" applyFill="1" applyBorder="1" applyAlignment="1" applyProtection="1">
      <alignment horizontal="left" vertical="center"/>
      <protection locked="0"/>
    </xf>
    <xf numFmtId="15" fontId="2" fillId="34" borderId="25" xfId="0" applyNumberFormat="1" applyFont="1" applyFill="1" applyBorder="1" applyAlignment="1" applyProtection="1">
      <alignment horizontal="left"/>
      <protection/>
    </xf>
    <xf numFmtId="0" fontId="2" fillId="34" borderId="17" xfId="0" applyFont="1" applyFill="1" applyBorder="1" applyAlignment="1" applyProtection="1">
      <alignment vertical="top" wrapText="1"/>
      <protection locked="0"/>
    </xf>
    <xf numFmtId="0" fontId="2" fillId="34" borderId="24" xfId="0" applyFont="1" applyFill="1" applyBorder="1" applyAlignment="1" applyProtection="1">
      <alignment/>
      <protection locked="0"/>
    </xf>
    <xf numFmtId="180" fontId="2" fillId="34" borderId="27" xfId="0" applyNumberFormat="1" applyFont="1" applyFill="1" applyBorder="1" applyAlignment="1" applyProtection="1">
      <alignment horizontal="left"/>
      <protection locked="0"/>
    </xf>
    <xf numFmtId="0" fontId="2" fillId="34" borderId="25" xfId="0" applyFont="1" applyFill="1" applyBorder="1" applyAlignment="1" applyProtection="1">
      <alignment/>
      <protection locked="0"/>
    </xf>
    <xf numFmtId="0" fontId="95" fillId="34" borderId="25" xfId="53" applyFill="1" applyBorder="1" applyAlignment="1" applyProtection="1">
      <alignment/>
      <protection locked="0"/>
    </xf>
    <xf numFmtId="0" fontId="2" fillId="10" borderId="18" xfId="0" applyFont="1" applyFill="1" applyBorder="1" applyAlignment="1" applyProtection="1">
      <alignment horizontal="right"/>
      <protection/>
    </xf>
    <xf numFmtId="0" fontId="2" fillId="10" borderId="16" xfId="0" applyFont="1" applyFill="1" applyBorder="1" applyAlignment="1" applyProtection="1">
      <alignment horizontal="right"/>
      <protection/>
    </xf>
    <xf numFmtId="0" fontId="2" fillId="10" borderId="16" xfId="0" applyFont="1" applyFill="1" applyBorder="1" applyAlignment="1" applyProtection="1">
      <alignment/>
      <protection/>
    </xf>
    <xf numFmtId="0" fontId="2" fillId="10" borderId="19" xfId="0" applyFont="1" applyFill="1" applyBorder="1" applyAlignment="1" applyProtection="1">
      <alignment/>
      <protection/>
    </xf>
    <xf numFmtId="0" fontId="110" fillId="10" borderId="15" xfId="0" applyFont="1" applyFill="1" applyBorder="1" applyAlignment="1" applyProtection="1">
      <alignment/>
      <protection/>
    </xf>
    <xf numFmtId="0" fontId="13" fillId="34" borderId="17" xfId="0" applyFont="1" applyFill="1" applyBorder="1" applyAlignment="1" applyProtection="1">
      <alignment horizontal="left"/>
      <protection/>
    </xf>
    <xf numFmtId="0" fontId="95" fillId="34" borderId="25" xfId="53" applyFill="1" applyBorder="1" applyAlignment="1" applyProtection="1">
      <alignment wrapText="1"/>
      <protection locked="0"/>
    </xf>
    <xf numFmtId="0" fontId="3" fillId="10" borderId="14" xfId="0" applyFont="1" applyFill="1" applyBorder="1" applyAlignment="1" applyProtection="1">
      <alignment horizontal="left" vertical="center"/>
      <protection/>
    </xf>
    <xf numFmtId="0" fontId="3" fillId="10" borderId="15" xfId="0" applyFont="1" applyFill="1" applyBorder="1" applyAlignment="1" applyProtection="1">
      <alignment horizontal="left" vertical="center"/>
      <protection/>
    </xf>
    <xf numFmtId="0" fontId="101" fillId="0" borderId="0" xfId="0" applyFont="1" applyAlignment="1">
      <alignment/>
    </xf>
    <xf numFmtId="0" fontId="3" fillId="34" borderId="20" xfId="0" applyFont="1" applyFill="1" applyBorder="1" applyAlignment="1" applyProtection="1">
      <alignment horizontal="right" vertical="center" wrapText="1"/>
      <protection/>
    </xf>
    <xf numFmtId="0" fontId="110" fillId="10" borderId="28" xfId="0" applyFont="1" applyFill="1" applyBorder="1" applyAlignment="1">
      <alignment horizontal="center" vertical="center" wrapText="1"/>
    </xf>
    <xf numFmtId="0" fontId="2" fillId="34" borderId="29" xfId="0" applyFont="1" applyFill="1" applyBorder="1" applyAlignment="1" applyProtection="1">
      <alignment vertical="center" wrapText="1"/>
      <protection/>
    </xf>
    <xf numFmtId="0" fontId="110" fillId="10" borderId="30" xfId="0" applyFont="1" applyFill="1" applyBorder="1" applyAlignment="1">
      <alignment horizontal="center" vertical="center" wrapText="1"/>
    </xf>
    <xf numFmtId="0" fontId="3" fillId="34" borderId="31" xfId="0" applyFont="1" applyFill="1" applyBorder="1" applyAlignment="1" applyProtection="1">
      <alignment horizontal="center" vertical="center" wrapText="1"/>
      <protection/>
    </xf>
    <xf numFmtId="0" fontId="2" fillId="34" borderId="32" xfId="0" applyFont="1" applyFill="1" applyBorder="1" applyAlignment="1" applyProtection="1">
      <alignment vertical="center" wrapText="1"/>
      <protection/>
    </xf>
    <xf numFmtId="0" fontId="2" fillId="34" borderId="33" xfId="0" applyFont="1" applyFill="1" applyBorder="1" applyAlignment="1" applyProtection="1">
      <alignment vertical="center" wrapText="1"/>
      <protection/>
    </xf>
    <xf numFmtId="0" fontId="3" fillId="10" borderId="34" xfId="0" applyFont="1" applyFill="1" applyBorder="1" applyAlignment="1" applyProtection="1">
      <alignment horizontal="center" vertical="center" wrapText="1"/>
      <protection/>
    </xf>
    <xf numFmtId="0" fontId="3" fillId="10" borderId="35" xfId="0" applyFont="1" applyFill="1" applyBorder="1" applyAlignment="1" applyProtection="1">
      <alignment horizontal="center" vertical="center" wrapText="1"/>
      <protection/>
    </xf>
    <xf numFmtId="0" fontId="3" fillId="10" borderId="28" xfId="0" applyFont="1" applyFill="1" applyBorder="1" applyAlignment="1" applyProtection="1">
      <alignment horizontal="center" vertical="center" wrapText="1"/>
      <protection/>
    </xf>
    <xf numFmtId="0" fontId="110" fillId="0" borderId="0" xfId="0" applyFont="1" applyAlignment="1">
      <alignment/>
    </xf>
    <xf numFmtId="0" fontId="3" fillId="10" borderId="14" xfId="0" applyFont="1" applyFill="1" applyBorder="1" applyAlignment="1" applyProtection="1">
      <alignment horizontal="left" vertical="center" wrapText="1"/>
      <protection/>
    </xf>
    <xf numFmtId="0" fontId="3" fillId="10" borderId="15" xfId="0" applyFont="1" applyFill="1" applyBorder="1" applyAlignment="1" applyProtection="1">
      <alignment vertical="top" wrapText="1"/>
      <protection/>
    </xf>
    <xf numFmtId="0" fontId="110" fillId="0" borderId="0" xfId="0" applyFont="1" applyFill="1" applyAlignment="1">
      <alignment/>
    </xf>
    <xf numFmtId="0" fontId="2" fillId="34" borderId="36" xfId="0" applyFont="1" applyFill="1" applyBorder="1" applyAlignment="1" applyProtection="1">
      <alignment vertical="center" wrapText="1"/>
      <protection/>
    </xf>
    <xf numFmtId="0" fontId="103" fillId="0" borderId="0" xfId="0" applyFont="1" applyAlignment="1">
      <alignment vertical="center"/>
    </xf>
    <xf numFmtId="0" fontId="13" fillId="34" borderId="32" xfId="0" applyFont="1" applyFill="1" applyBorder="1" applyAlignment="1" applyProtection="1">
      <alignment vertical="center" wrapText="1"/>
      <protection/>
    </xf>
    <xf numFmtId="0" fontId="13" fillId="34" borderId="29" xfId="0" applyFont="1" applyFill="1" applyBorder="1" applyAlignment="1" applyProtection="1">
      <alignment vertical="center" wrapText="1"/>
      <protection/>
    </xf>
    <xf numFmtId="43" fontId="3" fillId="0" borderId="0" xfId="0" applyNumberFormat="1" applyFont="1" applyFill="1" applyBorder="1" applyAlignment="1" applyProtection="1">
      <alignment vertical="top" wrapText="1"/>
      <protection/>
    </xf>
    <xf numFmtId="0" fontId="2" fillId="34" borderId="17" xfId="0" applyFont="1" applyFill="1" applyBorder="1" applyAlignment="1" applyProtection="1">
      <alignment vertical="top" wrapText="1"/>
      <protection/>
    </xf>
    <xf numFmtId="0" fontId="46" fillId="0" borderId="0" xfId="0" applyFont="1" applyAlignment="1">
      <alignment/>
    </xf>
    <xf numFmtId="17" fontId="13" fillId="34" borderId="25" xfId="0" applyNumberFormat="1" applyFont="1" applyFill="1" applyBorder="1" applyAlignment="1" applyProtection="1">
      <alignment horizontal="left"/>
      <protection/>
    </xf>
    <xf numFmtId="17" fontId="13" fillId="34" borderId="27" xfId="0" applyNumberFormat="1" applyFont="1" applyFill="1" applyBorder="1" applyAlignment="1" applyProtection="1">
      <alignment horizontal="left"/>
      <protection/>
    </xf>
    <xf numFmtId="43" fontId="3" fillId="0" borderId="0" xfId="42" applyFont="1" applyFill="1" applyBorder="1" applyAlignment="1" applyProtection="1">
      <alignment vertical="top" wrapText="1"/>
      <protection/>
    </xf>
    <xf numFmtId="0" fontId="13" fillId="10" borderId="12" xfId="0" applyFont="1" applyFill="1" applyBorder="1" applyAlignment="1" applyProtection="1">
      <alignment/>
      <protection/>
    </xf>
    <xf numFmtId="0" fontId="14" fillId="34" borderId="31" xfId="0" applyFont="1" applyFill="1" applyBorder="1" applyAlignment="1" applyProtection="1">
      <alignment horizontal="center" vertical="center" wrapText="1"/>
      <protection/>
    </xf>
    <xf numFmtId="0" fontId="13" fillId="34" borderId="36" xfId="0" applyFont="1" applyFill="1" applyBorder="1" applyAlignment="1" applyProtection="1">
      <alignment vertical="center" wrapText="1"/>
      <protection/>
    </xf>
    <xf numFmtId="0" fontId="13" fillId="0" borderId="19" xfId="0" applyFont="1" applyFill="1" applyBorder="1" applyAlignment="1">
      <alignment vertical="top" wrapText="1"/>
    </xf>
    <xf numFmtId="0" fontId="13" fillId="0" borderId="15" xfId="0" applyFont="1" applyFill="1" applyBorder="1" applyAlignment="1">
      <alignment vertical="top" wrapText="1"/>
    </xf>
    <xf numFmtId="0" fontId="13" fillId="0" borderId="22" xfId="0" applyFont="1" applyFill="1" applyBorder="1" applyAlignment="1">
      <alignment vertical="top" wrapText="1"/>
    </xf>
    <xf numFmtId="0" fontId="46" fillId="10" borderId="12" xfId="0" applyFont="1" applyFill="1" applyBorder="1" applyAlignment="1">
      <alignment/>
    </xf>
    <xf numFmtId="0" fontId="2" fillId="34" borderId="36" xfId="0" applyFont="1" applyFill="1" applyBorder="1" applyAlignment="1" applyProtection="1">
      <alignment vertical="center" wrapText="1"/>
      <protection/>
    </xf>
    <xf numFmtId="0" fontId="2" fillId="34" borderId="37" xfId="0" applyFont="1" applyFill="1" applyBorder="1" applyAlignment="1" applyProtection="1">
      <alignment vertical="center" wrapText="1"/>
      <protection/>
    </xf>
    <xf numFmtId="0" fontId="3" fillId="10" borderId="0" xfId="0" applyFont="1" applyFill="1" applyBorder="1" applyAlignment="1" applyProtection="1">
      <alignment wrapText="1"/>
      <protection/>
    </xf>
    <xf numFmtId="0" fontId="3" fillId="10" borderId="38" xfId="0" applyFont="1" applyFill="1" applyBorder="1" applyAlignment="1" applyProtection="1">
      <alignment horizontal="center" vertical="center" wrapText="1"/>
      <protection/>
    </xf>
    <xf numFmtId="0" fontId="13" fillId="34" borderId="37" xfId="0" applyFont="1" applyFill="1" applyBorder="1" applyAlignment="1" applyProtection="1">
      <alignment vertical="center" wrapText="1"/>
      <protection/>
    </xf>
    <xf numFmtId="0" fontId="3" fillId="10" borderId="39" xfId="0" applyFont="1" applyFill="1" applyBorder="1" applyAlignment="1" applyProtection="1">
      <alignment horizontal="center" vertical="center" wrapText="1"/>
      <protection/>
    </xf>
    <xf numFmtId="0" fontId="2" fillId="34" borderId="40" xfId="0" applyFont="1" applyFill="1" applyBorder="1" applyAlignment="1" applyProtection="1">
      <alignment vertical="center" wrapText="1"/>
      <protection/>
    </xf>
    <xf numFmtId="0" fontId="13" fillId="34" borderId="40" xfId="0" applyFont="1" applyFill="1" applyBorder="1" applyAlignment="1" applyProtection="1">
      <alignment vertical="center" wrapText="1"/>
      <protection/>
    </xf>
    <xf numFmtId="0" fontId="3" fillId="10" borderId="36" xfId="0" applyFont="1" applyFill="1" applyBorder="1" applyAlignment="1" applyProtection="1">
      <alignment horizontal="center" vertical="center" wrapText="1"/>
      <protection/>
    </xf>
    <xf numFmtId="0" fontId="2" fillId="0" borderId="36" xfId="0" applyFont="1" applyFill="1" applyBorder="1" applyAlignment="1" applyProtection="1">
      <alignment vertical="center"/>
      <protection/>
    </xf>
    <xf numFmtId="0" fontId="13" fillId="0" borderId="36" xfId="0" applyFont="1" applyFill="1" applyBorder="1" applyAlignment="1" applyProtection="1">
      <alignment vertical="center"/>
      <protection/>
    </xf>
    <xf numFmtId="0" fontId="0" fillId="0" borderId="0" xfId="0" applyAlignment="1">
      <alignment vertical="top"/>
    </xf>
    <xf numFmtId="0" fontId="111" fillId="0" borderId="0" xfId="0" applyFont="1" applyAlignment="1">
      <alignment/>
    </xf>
    <xf numFmtId="0" fontId="111" fillId="0" borderId="0" xfId="0" applyFont="1" applyAlignment="1">
      <alignment horizontal="left" vertical="center"/>
    </xf>
    <xf numFmtId="0" fontId="111" fillId="0" borderId="0" xfId="0" applyFont="1" applyAlignment="1">
      <alignment/>
    </xf>
    <xf numFmtId="0" fontId="112" fillId="0" borderId="0" xfId="0" applyFont="1" applyAlignment="1">
      <alignment horizontal="left"/>
    </xf>
    <xf numFmtId="0" fontId="112" fillId="0" borderId="0" xfId="0" applyFont="1" applyAlignment="1">
      <alignment/>
    </xf>
    <xf numFmtId="0" fontId="112" fillId="0" borderId="0" xfId="0" applyFont="1" applyAlignment="1">
      <alignment/>
    </xf>
    <xf numFmtId="0" fontId="26" fillId="10" borderId="11" xfId="0" applyFont="1" applyFill="1" applyBorder="1" applyAlignment="1" applyProtection="1">
      <alignment/>
      <protection/>
    </xf>
    <xf numFmtId="0" fontId="26" fillId="10" borderId="12" xfId="0" applyFont="1" applyFill="1" applyBorder="1" applyAlignment="1" applyProtection="1">
      <alignment horizontal="left" vertical="center"/>
      <protection/>
    </xf>
    <xf numFmtId="0" fontId="26" fillId="10" borderId="12" xfId="0" applyFont="1" applyFill="1" applyBorder="1" applyAlignment="1" applyProtection="1">
      <alignment/>
      <protection/>
    </xf>
    <xf numFmtId="0" fontId="26" fillId="10" borderId="12" xfId="0" applyFont="1" applyFill="1" applyBorder="1" applyAlignment="1" applyProtection="1">
      <alignment/>
      <protection/>
    </xf>
    <xf numFmtId="0" fontId="112" fillId="10" borderId="12" xfId="0" applyFont="1" applyFill="1" applyBorder="1" applyAlignment="1">
      <alignment horizontal="left"/>
    </xf>
    <xf numFmtId="0" fontId="26" fillId="10" borderId="13" xfId="0" applyFont="1" applyFill="1" applyBorder="1" applyAlignment="1" applyProtection="1">
      <alignment/>
      <protection/>
    </xf>
    <xf numFmtId="0" fontId="112" fillId="10" borderId="14" xfId="0" applyFont="1" applyFill="1" applyBorder="1" applyAlignment="1">
      <alignment/>
    </xf>
    <xf numFmtId="0" fontId="29" fillId="10" borderId="15" xfId="0" applyFont="1" applyFill="1" applyBorder="1" applyAlignment="1" applyProtection="1">
      <alignment/>
      <protection/>
    </xf>
    <xf numFmtId="0" fontId="26" fillId="10" borderId="14" xfId="0" applyFont="1" applyFill="1" applyBorder="1" applyAlignment="1" applyProtection="1">
      <alignment/>
      <protection/>
    </xf>
    <xf numFmtId="0" fontId="26" fillId="10" borderId="15" xfId="0" applyFont="1" applyFill="1" applyBorder="1" applyAlignment="1" applyProtection="1">
      <alignment/>
      <protection/>
    </xf>
    <xf numFmtId="0" fontId="26" fillId="10" borderId="0" xfId="0" applyFont="1" applyFill="1" applyBorder="1" applyAlignment="1" applyProtection="1">
      <alignment horizontal="left" vertical="center"/>
      <protection/>
    </xf>
    <xf numFmtId="0" fontId="27" fillId="10" borderId="0" xfId="0" applyFont="1" applyFill="1" applyBorder="1" applyAlignment="1" applyProtection="1">
      <alignment horizontal="left" vertical="center" wrapText="1"/>
      <protection/>
    </xf>
    <xf numFmtId="0" fontId="26" fillId="10" borderId="14" xfId="0" applyFont="1" applyFill="1" applyBorder="1" applyAlignment="1" applyProtection="1">
      <alignment horizontal="left" vertical="center"/>
      <protection/>
    </xf>
    <xf numFmtId="0" fontId="112" fillId="0" borderId="0" xfId="0" applyFont="1" applyAlignment="1">
      <alignment horizontal="left" vertical="center"/>
    </xf>
    <xf numFmtId="0" fontId="112" fillId="0" borderId="0" xfId="0" applyFont="1" applyFill="1" applyAlignment="1">
      <alignment/>
    </xf>
    <xf numFmtId="0" fontId="112" fillId="34" borderId="17" xfId="0" applyFont="1" applyFill="1" applyBorder="1" applyAlignment="1">
      <alignment horizontal="left"/>
    </xf>
    <xf numFmtId="0" fontId="26" fillId="10" borderId="18" xfId="0" applyFont="1" applyFill="1" applyBorder="1" applyAlignment="1" applyProtection="1">
      <alignment/>
      <protection/>
    </xf>
    <xf numFmtId="186" fontId="113" fillId="34" borderId="17" xfId="42" applyNumberFormat="1" applyFont="1" applyFill="1" applyBorder="1" applyAlignment="1" applyProtection="1">
      <alignment horizontal="center" vertical="top" wrapText="1"/>
      <protection/>
    </xf>
    <xf numFmtId="0" fontId="27" fillId="10" borderId="17" xfId="0" applyFont="1" applyFill="1" applyBorder="1" applyAlignment="1" applyProtection="1">
      <alignment horizontal="left" vertical="center" wrapText="1"/>
      <protection/>
    </xf>
    <xf numFmtId="0" fontId="26" fillId="10" borderId="17" xfId="0" applyFont="1" applyFill="1" applyBorder="1" applyAlignment="1" applyProtection="1">
      <alignment horizontal="left" vertical="center"/>
      <protection/>
    </xf>
    <xf numFmtId="0" fontId="26" fillId="10" borderId="17" xfId="0" applyFont="1" applyFill="1" applyBorder="1" applyAlignment="1" applyProtection="1">
      <alignment horizontal="left" vertical="center" wrapText="1"/>
      <protection/>
    </xf>
    <xf numFmtId="0" fontId="26" fillId="10" borderId="17" xfId="0" applyFont="1" applyFill="1" applyBorder="1" applyAlignment="1" applyProtection="1">
      <alignment vertical="center" wrapText="1"/>
      <protection/>
    </xf>
    <xf numFmtId="0" fontId="26" fillId="35" borderId="17" xfId="0" applyFont="1" applyFill="1" applyBorder="1" applyAlignment="1" applyProtection="1">
      <alignment horizontal="left" vertical="center"/>
      <protection/>
    </xf>
    <xf numFmtId="0" fontId="26" fillId="10" borderId="17" xfId="0" applyFont="1" applyFill="1" applyBorder="1" applyAlignment="1" applyProtection="1">
      <alignment horizontal="right"/>
      <protection/>
    </xf>
    <xf numFmtId="0" fontId="112" fillId="10" borderId="17" xfId="0" applyFont="1" applyFill="1" applyBorder="1" applyAlignment="1">
      <alignment horizontal="left"/>
    </xf>
    <xf numFmtId="0" fontId="32" fillId="10" borderId="17" xfId="0" applyFont="1" applyFill="1" applyBorder="1" applyAlignment="1" applyProtection="1">
      <alignment horizontal="left" vertical="center"/>
      <protection/>
    </xf>
    <xf numFmtId="0" fontId="26" fillId="10" borderId="17" xfId="0" applyFont="1" applyFill="1" applyBorder="1" applyAlignment="1" applyProtection="1">
      <alignment vertical="center"/>
      <protection/>
    </xf>
    <xf numFmtId="0" fontId="31" fillId="10" borderId="17" xfId="0" applyFont="1" applyFill="1" applyBorder="1" applyAlignment="1" applyProtection="1">
      <alignment/>
      <protection/>
    </xf>
    <xf numFmtId="0" fontId="112" fillId="10" borderId="17" xfId="0" applyFont="1" applyFill="1" applyBorder="1" applyAlignment="1">
      <alignment/>
    </xf>
    <xf numFmtId="0" fontId="114" fillId="10" borderId="17" xfId="0" applyFont="1" applyFill="1" applyBorder="1" applyAlignment="1">
      <alignment horizontal="left" vertical="center" wrapText="1"/>
    </xf>
    <xf numFmtId="0" fontId="33" fillId="10" borderId="17" xfId="0" applyFont="1" applyFill="1" applyBorder="1" applyAlignment="1" applyProtection="1">
      <alignment vertical="top" wrapText="1"/>
      <protection/>
    </xf>
    <xf numFmtId="0" fontId="26" fillId="10" borderId="17" xfId="0" applyFont="1" applyFill="1" applyBorder="1" applyAlignment="1" applyProtection="1">
      <alignment/>
      <protection/>
    </xf>
    <xf numFmtId="0" fontId="26" fillId="10" borderId="17" xfId="0" applyFont="1" applyFill="1" applyBorder="1" applyAlignment="1" applyProtection="1">
      <alignment/>
      <protection/>
    </xf>
    <xf numFmtId="0" fontId="27" fillId="10" borderId="17" xfId="0" applyFont="1" applyFill="1" applyBorder="1" applyAlignment="1" applyProtection="1">
      <alignment/>
      <protection/>
    </xf>
    <xf numFmtId="0" fontId="26" fillId="10" borderId="17" xfId="0" applyFont="1" applyFill="1" applyBorder="1" applyAlignment="1" applyProtection="1">
      <alignment vertical="top" wrapText="1"/>
      <protection/>
    </xf>
    <xf numFmtId="0" fontId="107" fillId="0" borderId="17" xfId="0" applyFont="1" applyFill="1" applyBorder="1" applyAlignment="1">
      <alignment horizontal="left" vertical="top" wrapText="1"/>
    </xf>
    <xf numFmtId="0" fontId="2" fillId="34" borderId="36" xfId="0" applyFont="1" applyFill="1" applyBorder="1" applyAlignment="1" applyProtection="1">
      <alignment vertical="center" wrapText="1"/>
      <protection/>
    </xf>
    <xf numFmtId="0" fontId="2" fillId="34" borderId="41" xfId="0" applyFont="1" applyFill="1" applyBorder="1" applyAlignment="1" applyProtection="1">
      <alignment vertical="center" wrapText="1"/>
      <protection/>
    </xf>
    <xf numFmtId="0" fontId="2" fillId="34" borderId="42" xfId="0" applyFont="1" applyFill="1" applyBorder="1" applyAlignment="1" applyProtection="1">
      <alignment vertical="center" wrapText="1"/>
      <protection/>
    </xf>
    <xf numFmtId="0" fontId="13" fillId="34" borderId="0" xfId="0" applyFont="1" applyFill="1" applyBorder="1" applyAlignment="1" applyProtection="1">
      <alignment vertical="center" wrapText="1"/>
      <protection/>
    </xf>
    <xf numFmtId="0" fontId="2" fillId="34" borderId="33" xfId="0" applyFont="1" applyFill="1" applyBorder="1" applyAlignment="1" applyProtection="1">
      <alignment vertical="top" wrapText="1"/>
      <protection/>
    </xf>
    <xf numFmtId="0" fontId="13" fillId="34" borderId="29" xfId="0" applyFont="1" applyFill="1" applyBorder="1" applyAlignment="1" applyProtection="1">
      <alignment vertical="top" wrapText="1"/>
      <protection/>
    </xf>
    <xf numFmtId="0" fontId="2" fillId="34" borderId="32" xfId="0" applyFont="1" applyFill="1" applyBorder="1" applyAlignment="1" applyProtection="1">
      <alignment vertical="top" wrapText="1"/>
      <protection/>
    </xf>
    <xf numFmtId="0" fontId="13" fillId="34" borderId="43" xfId="0" applyFont="1" applyFill="1" applyBorder="1" applyAlignment="1" applyProtection="1">
      <alignment vertical="top" wrapText="1"/>
      <protection/>
    </xf>
    <xf numFmtId="0" fontId="2" fillId="10" borderId="14" xfId="0" applyFont="1" applyFill="1" applyBorder="1" applyAlignment="1" applyProtection="1">
      <alignment horizontal="left" vertical="top"/>
      <protection/>
    </xf>
    <xf numFmtId="0" fontId="3" fillId="10" borderId="35" xfId="0" applyFont="1" applyFill="1" applyBorder="1" applyAlignment="1" applyProtection="1">
      <alignment horizontal="center" vertical="top" wrapText="1"/>
      <protection/>
    </xf>
    <xf numFmtId="0" fontId="2" fillId="10" borderId="15" xfId="0" applyFont="1" applyFill="1" applyBorder="1" applyAlignment="1" applyProtection="1">
      <alignment horizontal="left" vertical="top"/>
      <protection/>
    </xf>
    <xf numFmtId="0" fontId="26" fillId="10" borderId="44" xfId="0" applyFont="1" applyFill="1" applyBorder="1" applyAlignment="1" applyProtection="1">
      <alignment horizontal="left" vertical="center"/>
      <protection/>
    </xf>
    <xf numFmtId="0" fontId="26" fillId="10" borderId="44" xfId="0" applyFont="1" applyFill="1" applyBorder="1" applyAlignment="1" applyProtection="1">
      <alignment vertical="center"/>
      <protection/>
    </xf>
    <xf numFmtId="0" fontId="26" fillId="10" borderId="21" xfId="0" applyFont="1" applyFill="1" applyBorder="1" applyAlignment="1" applyProtection="1">
      <alignment vertical="center"/>
      <protection/>
    </xf>
    <xf numFmtId="0" fontId="13" fillId="0" borderId="17" xfId="0" applyFont="1" applyFill="1" applyBorder="1" applyAlignment="1">
      <alignment vertical="top" wrapText="1"/>
    </xf>
    <xf numFmtId="0" fontId="13" fillId="0" borderId="17" xfId="0" applyFont="1" applyFill="1" applyBorder="1" applyAlignment="1">
      <alignment horizontal="left" vertical="top" wrapText="1"/>
    </xf>
    <xf numFmtId="0" fontId="3" fillId="10" borderId="0" xfId="0" applyFont="1" applyFill="1" applyBorder="1" applyAlignment="1" applyProtection="1">
      <alignment horizontal="center"/>
      <protection/>
    </xf>
    <xf numFmtId="0" fontId="26" fillId="34" borderId="18" xfId="0" applyFont="1" applyFill="1" applyBorder="1" applyAlignment="1" applyProtection="1">
      <alignment horizontal="center" vertical="center" wrapText="1"/>
      <protection/>
    </xf>
    <xf numFmtId="0" fontId="26" fillId="34" borderId="19" xfId="0" applyFont="1" applyFill="1" applyBorder="1" applyAlignment="1" applyProtection="1">
      <alignment horizontal="center" vertical="center" wrapText="1"/>
      <protection/>
    </xf>
    <xf numFmtId="0" fontId="28" fillId="34" borderId="18" xfId="0" applyFont="1" applyFill="1" applyBorder="1" applyAlignment="1" applyProtection="1">
      <alignment horizontal="center" vertical="top" wrapText="1"/>
      <protection/>
    </xf>
    <xf numFmtId="0" fontId="28" fillId="34" borderId="19" xfId="0" applyFont="1" applyFill="1" applyBorder="1" applyAlignment="1" applyProtection="1">
      <alignment horizontal="center" vertical="top" wrapText="1"/>
      <protection/>
    </xf>
    <xf numFmtId="0" fontId="27" fillId="10" borderId="44" xfId="0" applyFont="1" applyFill="1" applyBorder="1" applyAlignment="1" applyProtection="1">
      <alignment horizontal="center" vertical="center" wrapText="1"/>
      <protection/>
    </xf>
    <xf numFmtId="0" fontId="27" fillId="10" borderId="21" xfId="0" applyFont="1" applyFill="1" applyBorder="1" applyAlignment="1" applyProtection="1">
      <alignment horizontal="center" vertical="center" wrapText="1"/>
      <protection/>
    </xf>
    <xf numFmtId="0" fontId="27" fillId="10" borderId="17" xfId="0" applyFont="1" applyFill="1" applyBorder="1" applyAlignment="1" applyProtection="1">
      <alignment horizontal="center" vertical="center" wrapText="1"/>
      <protection/>
    </xf>
    <xf numFmtId="0" fontId="26" fillId="34" borderId="17" xfId="0" applyFont="1" applyFill="1" applyBorder="1" applyAlignment="1" applyProtection="1">
      <alignment horizontal="left" vertical="top" wrapText="1"/>
      <protection/>
    </xf>
    <xf numFmtId="0" fontId="26" fillId="34" borderId="17" xfId="0" applyFont="1" applyFill="1" applyBorder="1" applyAlignment="1" applyProtection="1">
      <alignment vertical="top" wrapText="1"/>
      <protection/>
    </xf>
    <xf numFmtId="0" fontId="26" fillId="10" borderId="20" xfId="0" applyFont="1" applyFill="1" applyBorder="1" applyAlignment="1" applyProtection="1">
      <alignment horizontal="center" vertical="center"/>
      <protection/>
    </xf>
    <xf numFmtId="0" fontId="103" fillId="0" borderId="11" xfId="0" applyFont="1" applyBorder="1" applyAlignment="1">
      <alignment/>
    </xf>
    <xf numFmtId="0" fontId="103" fillId="0" borderId="14" xfId="0" applyFont="1" applyBorder="1" applyAlignment="1">
      <alignment/>
    </xf>
    <xf numFmtId="0" fontId="0" fillId="0" borderId="0" xfId="0" applyAlignment="1" applyProtection="1">
      <alignment/>
      <protection/>
    </xf>
    <xf numFmtId="0" fontId="115" fillId="10" borderId="12" xfId="0" applyFont="1" applyFill="1" applyBorder="1" applyAlignment="1">
      <alignment vertical="top" wrapText="1"/>
    </xf>
    <xf numFmtId="0" fontId="115" fillId="10" borderId="13" xfId="0" applyFont="1" applyFill="1" applyBorder="1" applyAlignment="1">
      <alignment vertical="top" wrapText="1"/>
    </xf>
    <xf numFmtId="0" fontId="95" fillId="10" borderId="16" xfId="53" applyFill="1" applyBorder="1" applyAlignment="1" applyProtection="1">
      <alignment vertical="top" wrapText="1"/>
      <protection/>
    </xf>
    <xf numFmtId="0" fontId="95" fillId="10" borderId="19" xfId="53" applyFill="1" applyBorder="1" applyAlignment="1" applyProtection="1">
      <alignment vertical="top" wrapText="1"/>
      <protection/>
    </xf>
    <xf numFmtId="0" fontId="0" fillId="4" borderId="17" xfId="0" applyFill="1" applyBorder="1" applyAlignment="1" applyProtection="1">
      <alignment/>
      <protection/>
    </xf>
    <xf numFmtId="0" fontId="0" fillId="31" borderId="17" xfId="0" applyFill="1" applyBorder="1" applyAlignment="1" applyProtection="1">
      <alignment/>
      <protection locked="0"/>
    </xf>
    <xf numFmtId="0" fontId="0" fillId="0" borderId="45" xfId="0" applyBorder="1" applyAlignment="1" applyProtection="1">
      <alignment/>
      <protection/>
    </xf>
    <xf numFmtId="0" fontId="116" fillId="6" borderId="46" xfId="0" applyFont="1" applyFill="1" applyBorder="1" applyAlignment="1" applyProtection="1">
      <alignment horizontal="left" vertical="center" wrapText="1"/>
      <protection/>
    </xf>
    <xf numFmtId="0" fontId="116" fillId="6" borderId="36" xfId="0" applyFont="1" applyFill="1" applyBorder="1" applyAlignment="1" applyProtection="1">
      <alignment horizontal="left" vertical="center" wrapText="1"/>
      <protection/>
    </xf>
    <xf numFmtId="0" fontId="116" fillId="6" borderId="33" xfId="0" applyFont="1" applyFill="1" applyBorder="1" applyAlignment="1" applyProtection="1">
      <alignment horizontal="left" vertical="center" wrapText="1"/>
      <protection/>
    </xf>
    <xf numFmtId="0" fontId="117" fillId="0" borderId="32" xfId="0" applyFont="1" applyBorder="1" applyAlignment="1" applyProtection="1">
      <alignment horizontal="left" vertical="center"/>
      <protection/>
    </xf>
    <xf numFmtId="0" fontId="98" fillId="31" borderId="36" xfId="56" applyFont="1" applyBorder="1" applyAlignment="1" applyProtection="1">
      <alignment horizontal="center" vertical="center"/>
      <protection locked="0"/>
    </xf>
    <xf numFmtId="0" fontId="118" fillId="31" borderId="36" xfId="56" applyFont="1" applyBorder="1" applyAlignment="1" applyProtection="1">
      <alignment horizontal="center" vertical="center"/>
      <protection locked="0"/>
    </xf>
    <xf numFmtId="0" fontId="118" fillId="31" borderId="47" xfId="56" applyFont="1" applyBorder="1" applyAlignment="1" applyProtection="1">
      <alignment horizontal="center" vertical="center"/>
      <protection locked="0"/>
    </xf>
    <xf numFmtId="0" fontId="117" fillId="0" borderId="48" xfId="0" applyFont="1" applyBorder="1" applyAlignment="1" applyProtection="1">
      <alignment horizontal="left" vertical="center"/>
      <protection/>
    </xf>
    <xf numFmtId="0" fontId="98" fillId="36" borderId="36" xfId="56" applyFont="1" applyFill="1" applyBorder="1" applyAlignment="1" applyProtection="1">
      <alignment horizontal="center" vertical="center"/>
      <protection locked="0"/>
    </xf>
    <xf numFmtId="0" fontId="118" fillId="36" borderId="36" xfId="56" applyFont="1" applyFill="1" applyBorder="1" applyAlignment="1" applyProtection="1">
      <alignment horizontal="center" vertical="center"/>
      <protection locked="0"/>
    </xf>
    <xf numFmtId="0" fontId="118" fillId="36" borderId="47" xfId="56" applyFont="1" applyFill="1" applyBorder="1" applyAlignment="1" applyProtection="1">
      <alignment horizontal="center" vertical="center"/>
      <protection locked="0"/>
    </xf>
    <xf numFmtId="0" fontId="119" fillId="0" borderId="36" xfId="0" applyFont="1" applyBorder="1" applyAlignment="1" applyProtection="1">
      <alignment horizontal="left" vertical="center"/>
      <protection/>
    </xf>
    <xf numFmtId="10" fontId="118" fillId="31" borderId="36" xfId="56" applyNumberFormat="1" applyFont="1" applyBorder="1" applyAlignment="1" applyProtection="1">
      <alignment horizontal="center" vertical="center"/>
      <protection locked="0"/>
    </xf>
    <xf numFmtId="10" fontId="118" fillId="31" borderId="47" xfId="56" applyNumberFormat="1" applyFont="1" applyBorder="1" applyAlignment="1" applyProtection="1">
      <alignment horizontal="center" vertical="center"/>
      <protection locked="0"/>
    </xf>
    <xf numFmtId="0" fontId="119" fillId="0" borderId="46" xfId="0" applyFont="1" applyBorder="1" applyAlignment="1" applyProtection="1">
      <alignment horizontal="left" vertical="center"/>
      <protection/>
    </xf>
    <xf numFmtId="10" fontId="118" fillId="36" borderId="36" xfId="56" applyNumberFormat="1" applyFont="1" applyFill="1" applyBorder="1" applyAlignment="1" applyProtection="1">
      <alignment horizontal="center" vertical="center"/>
      <protection locked="0"/>
    </xf>
    <xf numFmtId="10" fontId="118" fillId="36" borderId="47" xfId="56"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Alignment="1" applyProtection="1">
      <alignment/>
      <protection locked="0"/>
    </xf>
    <xf numFmtId="0" fontId="116" fillId="6" borderId="49" xfId="0" applyFont="1" applyFill="1" applyBorder="1" applyAlignment="1" applyProtection="1">
      <alignment horizontal="center" vertical="center" wrapText="1"/>
      <protection/>
    </xf>
    <xf numFmtId="0" fontId="116" fillId="6" borderId="50" xfId="0" applyFont="1" applyFill="1" applyBorder="1" applyAlignment="1" applyProtection="1">
      <alignment horizontal="center" vertical="center" wrapText="1"/>
      <protection/>
    </xf>
    <xf numFmtId="0" fontId="117" fillId="0" borderId="36" xfId="0" applyFont="1" applyFill="1" applyBorder="1" applyAlignment="1" applyProtection="1">
      <alignment vertical="center" wrapText="1"/>
      <protection/>
    </xf>
    <xf numFmtId="0" fontId="98" fillId="31" borderId="36" xfId="56" applyBorder="1" applyAlignment="1" applyProtection="1">
      <alignment wrapText="1"/>
      <protection locked="0"/>
    </xf>
    <xf numFmtId="0" fontId="98" fillId="36" borderId="36" xfId="56" applyFill="1" applyBorder="1" applyAlignment="1" applyProtection="1">
      <alignment wrapText="1"/>
      <protection locked="0"/>
    </xf>
    <xf numFmtId="0" fontId="77" fillId="34" borderId="36" xfId="0" applyFont="1" applyFill="1" applyBorder="1" applyAlignment="1" applyProtection="1">
      <alignment vertical="center" wrapText="1"/>
      <protection/>
    </xf>
    <xf numFmtId="10" fontId="98" fillId="31" borderId="36" xfId="56" applyNumberFormat="1" applyBorder="1" applyAlignment="1" applyProtection="1">
      <alignment horizontal="center" vertical="center" wrapText="1"/>
      <protection locked="0"/>
    </xf>
    <xf numFmtId="10" fontId="98" fillId="36" borderId="36" xfId="56" applyNumberFormat="1" applyFill="1" applyBorder="1" applyAlignment="1" applyProtection="1">
      <alignment horizontal="center" vertical="center" wrapText="1"/>
      <protection locked="0"/>
    </xf>
    <xf numFmtId="0" fontId="116" fillId="6" borderId="36" xfId="0" applyFont="1" applyFill="1" applyBorder="1" applyAlignment="1" applyProtection="1">
      <alignment horizontal="center" vertical="center" wrapText="1"/>
      <protection/>
    </xf>
    <xf numFmtId="0" fontId="116" fillId="6" borderId="47" xfId="0" applyFont="1" applyFill="1" applyBorder="1" applyAlignment="1" applyProtection="1">
      <alignment horizontal="center" vertical="center" wrapText="1"/>
      <protection/>
    </xf>
    <xf numFmtId="0" fontId="120" fillId="31" borderId="51" xfId="56" applyFont="1" applyBorder="1" applyAlignment="1" applyProtection="1">
      <alignment vertical="center" wrapText="1"/>
      <protection locked="0"/>
    </xf>
    <xf numFmtId="0" fontId="120" fillId="31" borderId="36" xfId="56" applyFont="1" applyBorder="1" applyAlignment="1" applyProtection="1">
      <alignment horizontal="center" vertical="center"/>
      <protection locked="0"/>
    </xf>
    <xf numFmtId="0" fontId="120" fillId="31" borderId="47" xfId="56" applyFont="1" applyBorder="1" applyAlignment="1" applyProtection="1">
      <alignment horizontal="center" vertical="center"/>
      <protection locked="0"/>
    </xf>
    <xf numFmtId="0" fontId="120" fillId="36" borderId="36" xfId="56" applyFont="1" applyFill="1" applyBorder="1" applyAlignment="1" applyProtection="1">
      <alignment horizontal="center" vertical="center"/>
      <protection locked="0"/>
    </xf>
    <xf numFmtId="0" fontId="120" fillId="36" borderId="51" xfId="56" applyFont="1" applyFill="1" applyBorder="1" applyAlignment="1" applyProtection="1">
      <alignment vertical="center" wrapText="1"/>
      <protection locked="0"/>
    </xf>
    <xf numFmtId="0" fontId="120" fillId="36" borderId="47" xfId="56" applyFont="1" applyFill="1" applyBorder="1" applyAlignment="1" applyProtection="1">
      <alignment horizontal="center" vertical="center"/>
      <protection locked="0"/>
    </xf>
    <xf numFmtId="0" fontId="120" fillId="31" borderId="47" xfId="56" applyFont="1" applyBorder="1" applyAlignment="1" applyProtection="1">
      <alignment vertical="center"/>
      <protection locked="0"/>
    </xf>
    <xf numFmtId="0" fontId="120" fillId="36" borderId="47" xfId="56" applyFont="1" applyFill="1" applyBorder="1" applyAlignment="1" applyProtection="1">
      <alignment vertical="center"/>
      <protection locked="0"/>
    </xf>
    <xf numFmtId="0" fontId="120" fillId="31" borderId="52" xfId="56" applyFont="1" applyBorder="1" applyAlignment="1" applyProtection="1">
      <alignment vertical="center"/>
      <protection locked="0"/>
    </xf>
    <xf numFmtId="0" fontId="120" fillId="36" borderId="52" xfId="56"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116" fillId="6" borderId="49" xfId="0" applyFont="1" applyFill="1" applyBorder="1" applyAlignment="1" applyProtection="1">
      <alignment horizontal="center" vertical="center"/>
      <protection/>
    </xf>
    <xf numFmtId="0" fontId="116" fillId="6" borderId="33" xfId="0" applyFont="1" applyFill="1" applyBorder="1" applyAlignment="1" applyProtection="1">
      <alignment horizontal="center" vertical="center"/>
      <protection/>
    </xf>
    <xf numFmtId="0" fontId="98" fillId="31" borderId="36" xfId="56" applyBorder="1" applyAlignment="1" applyProtection="1">
      <alignment horizontal="center" vertical="center"/>
      <protection locked="0"/>
    </xf>
    <xf numFmtId="10" fontId="98" fillId="31" borderId="36" xfId="56" applyNumberFormat="1" applyBorder="1" applyAlignment="1" applyProtection="1">
      <alignment horizontal="center" vertical="center"/>
      <protection locked="0"/>
    </xf>
    <xf numFmtId="0" fontId="98" fillId="36" borderId="36" xfId="56" applyFill="1" applyBorder="1" applyAlignment="1" applyProtection="1">
      <alignment horizontal="center" vertical="center"/>
      <protection locked="0"/>
    </xf>
    <xf numFmtId="10" fontId="98" fillId="36" borderId="36" xfId="56" applyNumberFormat="1" applyFill="1" applyBorder="1" applyAlignment="1" applyProtection="1">
      <alignment horizontal="center" vertical="center"/>
      <protection locked="0"/>
    </xf>
    <xf numFmtId="0" fontId="116" fillId="6" borderId="37" xfId="0" applyFont="1" applyFill="1" applyBorder="1" applyAlignment="1" applyProtection="1">
      <alignment horizontal="center" vertical="center" wrapText="1"/>
      <protection/>
    </xf>
    <xf numFmtId="0" fontId="120" fillId="31" borderId="53" xfId="56" applyFont="1" applyBorder="1" applyAlignment="1" applyProtection="1">
      <alignment horizontal="center" vertical="center"/>
      <protection locked="0"/>
    </xf>
    <xf numFmtId="0" fontId="98" fillId="36" borderId="36" xfId="56" applyFill="1" applyBorder="1" applyAlignment="1" applyProtection="1">
      <alignment/>
      <protection locked="0"/>
    </xf>
    <xf numFmtId="0" fontId="120" fillId="36" borderId="54" xfId="56" applyFont="1" applyFill="1" applyBorder="1" applyAlignment="1" applyProtection="1">
      <alignment vertical="center" wrapText="1"/>
      <protection locked="0"/>
    </xf>
    <xf numFmtId="0" fontId="120" fillId="36" borderId="53" xfId="56"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116" fillId="6" borderId="34" xfId="0" applyFont="1" applyFill="1" applyBorder="1" applyAlignment="1" applyProtection="1">
      <alignment horizontal="center" vertical="center" wrapText="1"/>
      <protection/>
    </xf>
    <xf numFmtId="0" fontId="116" fillId="6" borderId="55" xfId="0" applyFont="1" applyFill="1" applyBorder="1" applyAlignment="1" applyProtection="1">
      <alignment horizontal="center" vertical="center"/>
      <protection/>
    </xf>
    <xf numFmtId="0" fontId="98" fillId="31" borderId="36" xfId="56" applyBorder="1" applyAlignment="1" applyProtection="1">
      <alignment vertical="center" wrapText="1"/>
      <protection locked="0"/>
    </xf>
    <xf numFmtId="0" fontId="98" fillId="31" borderId="51" xfId="56" applyBorder="1" applyAlignment="1" applyProtection="1">
      <alignment vertical="center" wrapText="1"/>
      <protection locked="0"/>
    </xf>
    <xf numFmtId="0" fontId="98" fillId="36" borderId="36" xfId="56" applyFill="1" applyBorder="1" applyAlignment="1" applyProtection="1">
      <alignment vertical="center" wrapText="1"/>
      <protection locked="0"/>
    </xf>
    <xf numFmtId="0" fontId="98" fillId="36" borderId="51" xfId="56" applyFill="1" applyBorder="1" applyAlignment="1" applyProtection="1">
      <alignment vertical="center" wrapText="1"/>
      <protection locked="0"/>
    </xf>
    <xf numFmtId="0" fontId="98" fillId="31" borderId="47" xfId="56" applyBorder="1" applyAlignment="1" applyProtection="1">
      <alignment horizontal="center" vertical="center"/>
      <protection locked="0"/>
    </xf>
    <xf numFmtId="0" fontId="98" fillId="36" borderId="47" xfId="56"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116" fillId="6" borderId="50" xfId="0" applyFont="1" applyFill="1" applyBorder="1" applyAlignment="1" applyProtection="1">
      <alignment horizontal="center" vertical="center"/>
      <protection/>
    </xf>
    <xf numFmtId="0" fontId="98" fillId="31" borderId="47" xfId="56" applyBorder="1" applyAlignment="1" applyProtection="1">
      <alignment vertical="center" wrapText="1"/>
      <protection locked="0"/>
    </xf>
    <xf numFmtId="0" fontId="98" fillId="36" borderId="47" xfId="56" applyFill="1" applyBorder="1" applyAlignment="1" applyProtection="1">
      <alignment vertical="center" wrapText="1"/>
      <protection locked="0"/>
    </xf>
    <xf numFmtId="0" fontId="116" fillId="6" borderId="32" xfId="0" applyFont="1" applyFill="1" applyBorder="1" applyAlignment="1" applyProtection="1">
      <alignment horizontal="center" vertical="center" wrapText="1"/>
      <protection/>
    </xf>
    <xf numFmtId="0" fontId="98" fillId="31" borderId="41" xfId="56" applyBorder="1" applyAlignment="1" applyProtection="1">
      <alignment/>
      <protection locked="0"/>
    </xf>
    <xf numFmtId="10" fontId="98" fillId="31" borderId="37" xfId="56" applyNumberFormat="1" applyBorder="1" applyAlignment="1" applyProtection="1">
      <alignment horizontal="center" vertical="center"/>
      <protection locked="0"/>
    </xf>
    <xf numFmtId="0" fontId="98" fillId="36" borderId="41" xfId="56" applyFill="1" applyBorder="1" applyAlignment="1" applyProtection="1">
      <alignment/>
      <protection locked="0"/>
    </xf>
    <xf numFmtId="10" fontId="98" fillId="36" borderId="37" xfId="56" applyNumberFormat="1" applyFill="1" applyBorder="1" applyAlignment="1" applyProtection="1">
      <alignment horizontal="center" vertical="center"/>
      <protection locked="0"/>
    </xf>
    <xf numFmtId="0" fontId="116" fillId="6" borderId="54" xfId="0" applyFont="1" applyFill="1" applyBorder="1" applyAlignment="1" applyProtection="1">
      <alignment horizontal="center" vertical="center"/>
      <protection/>
    </xf>
    <xf numFmtId="0" fontId="116" fillId="6" borderId="36" xfId="0" applyFont="1" applyFill="1" applyBorder="1" applyAlignment="1" applyProtection="1">
      <alignment horizontal="center" wrapText="1"/>
      <protection/>
    </xf>
    <xf numFmtId="0" fontId="116" fillId="6" borderId="47" xfId="0" applyFont="1" applyFill="1" applyBorder="1" applyAlignment="1" applyProtection="1">
      <alignment horizontal="center" wrapText="1"/>
      <protection/>
    </xf>
    <xf numFmtId="0" fontId="116" fillId="6" borderId="46" xfId="0" applyFont="1" applyFill="1" applyBorder="1" applyAlignment="1" applyProtection="1">
      <alignment horizontal="center" wrapText="1"/>
      <protection/>
    </xf>
    <xf numFmtId="0" fontId="120" fillId="31" borderId="36" xfId="56" applyFont="1" applyBorder="1" applyAlignment="1" applyProtection="1">
      <alignment horizontal="center" vertical="center" wrapText="1"/>
      <protection locked="0"/>
    </xf>
    <xf numFmtId="0" fontId="120" fillId="36" borderId="36" xfId="56" applyFont="1" applyFill="1" applyBorder="1" applyAlignment="1" applyProtection="1">
      <alignment horizontal="center" vertical="center" wrapText="1"/>
      <protection locked="0"/>
    </xf>
    <xf numFmtId="0" fontId="98" fillId="31" borderId="54" xfId="56" applyBorder="1" applyAlignment="1" applyProtection="1">
      <alignment vertical="center"/>
      <protection locked="0"/>
    </xf>
    <xf numFmtId="0" fontId="98" fillId="36" borderId="46" xfId="56" applyFill="1" applyBorder="1" applyAlignment="1" applyProtection="1">
      <alignment vertical="center"/>
      <protection locked="0"/>
    </xf>
    <xf numFmtId="0" fontId="98" fillId="31" borderId="0" xfId="56" applyAlignment="1" applyProtection="1">
      <alignment/>
      <protection/>
    </xf>
    <xf numFmtId="0" fontId="91" fillId="29" borderId="0" xfId="48" applyAlignment="1" applyProtection="1">
      <alignment/>
      <protection/>
    </xf>
    <xf numFmtId="0" fontId="86" fillId="26" borderId="0" xfId="39" applyAlignment="1" applyProtection="1">
      <alignment/>
      <protection/>
    </xf>
    <xf numFmtId="0" fontId="0" fillId="0" borderId="0" xfId="0" applyAlignment="1" applyProtection="1">
      <alignment wrapText="1"/>
      <protection/>
    </xf>
    <xf numFmtId="0" fontId="0" fillId="0" borderId="0" xfId="0" applyAlignment="1">
      <alignment vertical="center" wrapText="1"/>
    </xf>
    <xf numFmtId="0" fontId="28" fillId="0" borderId="0" xfId="0" applyFont="1" applyFill="1" applyBorder="1" applyAlignment="1" applyProtection="1">
      <alignment horizontal="left" vertical="top" wrapText="1"/>
      <protection/>
    </xf>
    <xf numFmtId="0" fontId="28" fillId="0" borderId="21" xfId="0" applyFont="1" applyFill="1" applyBorder="1" applyAlignment="1" applyProtection="1">
      <alignment horizontal="left" vertical="top" wrapText="1"/>
      <protection/>
    </xf>
    <xf numFmtId="0" fontId="28" fillId="0" borderId="20" xfId="0" applyFont="1" applyFill="1" applyBorder="1" applyAlignment="1" applyProtection="1">
      <alignment horizontal="left" vertical="top" wrapText="1"/>
      <protection/>
    </xf>
    <xf numFmtId="0" fontId="32" fillId="10" borderId="20" xfId="0" applyFont="1" applyFill="1" applyBorder="1" applyAlignment="1" applyProtection="1">
      <alignment horizontal="left" vertical="center"/>
      <protection/>
    </xf>
    <xf numFmtId="0" fontId="27" fillId="10" borderId="20" xfId="0" applyFont="1" applyFill="1" applyBorder="1" applyAlignment="1" applyProtection="1">
      <alignment horizontal="left" vertical="center" wrapText="1"/>
      <protection/>
    </xf>
    <xf numFmtId="0" fontId="26" fillId="10" borderId="20" xfId="0" applyFont="1" applyFill="1" applyBorder="1" applyAlignment="1" applyProtection="1">
      <alignment horizontal="left" vertical="center"/>
      <protection/>
    </xf>
    <xf numFmtId="0" fontId="115" fillId="0" borderId="0" xfId="0" applyFont="1" applyAlignment="1">
      <alignment horizontal="left" vertical="top"/>
    </xf>
    <xf numFmtId="0" fontId="0" fillId="0" borderId="0" xfId="0" applyFont="1" applyAlignment="1">
      <alignment/>
    </xf>
    <xf numFmtId="0" fontId="0" fillId="0" borderId="0" xfId="0" applyFont="1" applyAlignment="1">
      <alignment vertical="top"/>
    </xf>
    <xf numFmtId="0" fontId="0" fillId="10" borderId="11" xfId="0" applyFont="1" applyFill="1" applyBorder="1" applyAlignment="1">
      <alignment/>
    </xf>
    <xf numFmtId="0" fontId="0" fillId="10" borderId="12" xfId="0" applyFont="1" applyFill="1" applyBorder="1" applyAlignment="1">
      <alignment vertical="top"/>
    </xf>
    <xf numFmtId="0" fontId="0" fillId="10" borderId="12" xfId="0" applyFont="1" applyFill="1" applyBorder="1" applyAlignment="1">
      <alignment/>
    </xf>
    <xf numFmtId="0" fontId="0" fillId="10" borderId="13" xfId="0" applyFont="1" applyFill="1" applyBorder="1" applyAlignment="1">
      <alignment/>
    </xf>
    <xf numFmtId="0" fontId="0" fillId="10" borderId="14" xfId="0" applyFont="1" applyFill="1" applyBorder="1" applyAlignment="1">
      <alignment/>
    </xf>
    <xf numFmtId="0" fontId="46" fillId="10" borderId="15" xfId="0" applyFont="1" applyFill="1" applyBorder="1" applyAlignment="1" applyProtection="1">
      <alignment vertical="top" wrapText="1"/>
      <protection/>
    </xf>
    <xf numFmtId="0" fontId="46" fillId="10" borderId="14" xfId="0" applyFont="1" applyFill="1" applyBorder="1" applyAlignment="1" applyProtection="1">
      <alignment vertical="top" wrapText="1"/>
      <protection/>
    </xf>
    <xf numFmtId="0" fontId="46" fillId="10" borderId="0" xfId="0" applyFont="1" applyFill="1" applyBorder="1" applyAlignment="1" applyProtection="1">
      <alignment vertical="top"/>
      <protection/>
    </xf>
    <xf numFmtId="0" fontId="46" fillId="10" borderId="0" xfId="0" applyFont="1" applyFill="1" applyBorder="1" applyAlignment="1" applyProtection="1">
      <alignment vertical="top" wrapText="1"/>
      <protection/>
    </xf>
    <xf numFmtId="0" fontId="46" fillId="10" borderId="0" xfId="0" applyFont="1" applyFill="1" applyBorder="1" applyAlignment="1" applyProtection="1">
      <alignment/>
      <protection/>
    </xf>
    <xf numFmtId="0" fontId="47" fillId="10" borderId="0" xfId="0" applyFont="1" applyFill="1" applyBorder="1" applyAlignment="1" applyProtection="1">
      <alignment vertical="top" wrapText="1"/>
      <protection/>
    </xf>
    <xf numFmtId="0" fontId="47" fillId="34" borderId="17" xfId="0" applyFont="1" applyFill="1" applyBorder="1" applyAlignment="1" applyProtection="1">
      <alignment vertical="top" wrapText="1"/>
      <protection/>
    </xf>
    <xf numFmtId="0" fontId="47" fillId="34" borderId="17" xfId="0" applyFont="1" applyFill="1" applyBorder="1" applyAlignment="1" applyProtection="1">
      <alignment horizontal="center" vertical="top" wrapText="1"/>
      <protection/>
    </xf>
    <xf numFmtId="0" fontId="1" fillId="10" borderId="18" xfId="0" applyFont="1" applyFill="1" applyBorder="1" applyAlignment="1" applyProtection="1">
      <alignment vertical="top" wrapText="1"/>
      <protection/>
    </xf>
    <xf numFmtId="0" fontId="1" fillId="10" borderId="16" xfId="0" applyFont="1" applyFill="1" applyBorder="1" applyAlignment="1" applyProtection="1">
      <alignment vertical="top" wrapText="1"/>
      <protection/>
    </xf>
    <xf numFmtId="0" fontId="46" fillId="10" borderId="16" xfId="0" applyFont="1" applyFill="1" applyBorder="1" applyAlignment="1" applyProtection="1">
      <alignment vertical="top" wrapText="1"/>
      <protection/>
    </xf>
    <xf numFmtId="0" fontId="1" fillId="10" borderId="19"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46" fillId="0" borderId="0" xfId="0" applyFont="1" applyFill="1" applyBorder="1" applyAlignment="1" applyProtection="1">
      <alignment vertical="top" wrapText="1"/>
      <protection/>
    </xf>
    <xf numFmtId="0" fontId="47"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protection/>
    </xf>
    <xf numFmtId="0" fontId="46" fillId="0" borderId="0"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36" xfId="0" applyFont="1" applyBorder="1" applyAlignment="1">
      <alignment horizontal="left" vertical="top" wrapText="1"/>
    </xf>
    <xf numFmtId="0" fontId="46" fillId="34" borderId="56" xfId="0" applyFont="1" applyFill="1" applyBorder="1" applyAlignment="1" applyProtection="1">
      <alignment horizontal="left" vertical="top" wrapText="1"/>
      <protection/>
    </xf>
    <xf numFmtId="0" fontId="46" fillId="34" borderId="25" xfId="0" applyFont="1" applyFill="1" applyBorder="1" applyAlignment="1" applyProtection="1">
      <alignment vertical="top" wrapText="1"/>
      <protection/>
    </xf>
    <xf numFmtId="0" fontId="46" fillId="34" borderId="56" xfId="0" applyFont="1" applyFill="1" applyBorder="1" applyAlignment="1" applyProtection="1">
      <alignment vertical="top" wrapText="1"/>
      <protection/>
    </xf>
    <xf numFmtId="0" fontId="46" fillId="34" borderId="26" xfId="0" applyFont="1" applyFill="1" applyBorder="1" applyAlignment="1" applyProtection="1">
      <alignment vertical="top" wrapText="1"/>
      <protection/>
    </xf>
    <xf numFmtId="0" fontId="46" fillId="34" borderId="27" xfId="0" applyFont="1" applyFill="1" applyBorder="1" applyAlignment="1" applyProtection="1">
      <alignment vertical="top" wrapText="1"/>
      <protection/>
    </xf>
    <xf numFmtId="0" fontId="46" fillId="10" borderId="12" xfId="0" applyFont="1" applyFill="1" applyBorder="1" applyAlignment="1" applyProtection="1">
      <alignment vertical="top" wrapText="1"/>
      <protection/>
    </xf>
    <xf numFmtId="0" fontId="116" fillId="6" borderId="54" xfId="0" applyFont="1" applyFill="1" applyBorder="1" applyAlignment="1" applyProtection="1">
      <alignment horizontal="center" vertical="center" wrapText="1"/>
      <protection/>
    </xf>
    <xf numFmtId="0" fontId="116" fillId="6" borderId="46" xfId="0" applyFont="1" applyFill="1" applyBorder="1" applyAlignment="1" applyProtection="1">
      <alignment horizontal="center" vertical="center" wrapText="1"/>
      <protection/>
    </xf>
    <xf numFmtId="0" fontId="116" fillId="6" borderId="57" xfId="0" applyFont="1" applyFill="1" applyBorder="1" applyAlignment="1" applyProtection="1">
      <alignment horizontal="center" vertical="center"/>
      <protection/>
    </xf>
    <xf numFmtId="0" fontId="98" fillId="36" borderId="46" xfId="56" applyFill="1" applyBorder="1" applyAlignment="1" applyProtection="1">
      <alignment horizontal="center" vertical="center"/>
      <protection locked="0"/>
    </xf>
    <xf numFmtId="0" fontId="98" fillId="31" borderId="46" xfId="56" applyBorder="1" applyAlignment="1" applyProtection="1">
      <alignment horizontal="center" vertical="center"/>
      <protection locked="0"/>
    </xf>
    <xf numFmtId="0" fontId="98" fillId="36" borderId="54" xfId="56" applyFill="1" applyBorder="1" applyAlignment="1" applyProtection="1">
      <alignment horizontal="center" vertical="center" wrapText="1"/>
      <protection locked="0"/>
    </xf>
    <xf numFmtId="0" fontId="116" fillId="6" borderId="53" xfId="0" applyFont="1" applyFill="1" applyBorder="1" applyAlignment="1" applyProtection="1">
      <alignment horizontal="center" vertical="center" wrapText="1"/>
      <protection/>
    </xf>
    <xf numFmtId="0" fontId="98" fillId="36" borderId="46" xfId="56" applyFill="1" applyBorder="1" applyAlignment="1" applyProtection="1">
      <alignment horizontal="center" vertical="center" wrapText="1"/>
      <protection locked="0"/>
    </xf>
    <xf numFmtId="0" fontId="116" fillId="6" borderId="51" xfId="0" applyFont="1" applyFill="1" applyBorder="1" applyAlignment="1" applyProtection="1">
      <alignment horizontal="center" vertical="center" wrapText="1"/>
      <protection/>
    </xf>
    <xf numFmtId="0" fontId="98" fillId="36" borderId="53" xfId="56" applyFill="1" applyBorder="1" applyAlignment="1" applyProtection="1">
      <alignment horizontal="center" vertical="center"/>
      <protection locked="0"/>
    </xf>
    <xf numFmtId="0" fontId="98" fillId="31" borderId="36" xfId="56" applyBorder="1" applyAlignment="1" applyProtection="1">
      <alignment/>
      <protection locked="0"/>
    </xf>
    <xf numFmtId="0" fontId="120" fillId="31" borderId="54" xfId="56" applyFont="1" applyBorder="1" applyAlignment="1" applyProtection="1">
      <alignment vertical="center" wrapText="1"/>
      <protection locked="0"/>
    </xf>
    <xf numFmtId="0" fontId="2" fillId="10" borderId="15" xfId="0" applyFont="1" applyFill="1" applyBorder="1" applyAlignment="1" applyProtection="1">
      <alignment vertical="top" wrapText="1"/>
      <protection/>
    </xf>
    <xf numFmtId="0" fontId="2" fillId="10" borderId="0" xfId="0" applyFont="1" applyFill="1" applyBorder="1" applyAlignment="1" applyProtection="1">
      <alignment vertical="top" wrapText="1"/>
      <protection/>
    </xf>
    <xf numFmtId="0" fontId="2" fillId="10" borderId="14" xfId="0" applyFont="1" applyFill="1" applyBorder="1" applyAlignment="1" applyProtection="1">
      <alignment horizontal="left" vertical="center" wrapText="1"/>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3" fillId="34" borderId="28" xfId="0" applyFont="1" applyFill="1" applyBorder="1" applyAlignment="1" applyProtection="1">
      <alignment horizontal="center" vertical="center" wrapText="1"/>
      <protection/>
    </xf>
    <xf numFmtId="0" fontId="3" fillId="34" borderId="33" xfId="0" applyFont="1" applyFill="1" applyBorder="1" applyAlignment="1" applyProtection="1">
      <alignment horizontal="right" vertical="center" wrapText="1"/>
      <protection/>
    </xf>
    <xf numFmtId="0" fontId="14" fillId="34" borderId="34" xfId="0" applyFont="1" applyFill="1" applyBorder="1" applyAlignment="1" applyProtection="1">
      <alignment vertical="top" wrapText="1"/>
      <protection/>
    </xf>
    <xf numFmtId="186" fontId="14" fillId="34" borderId="47" xfId="42" applyNumberFormat="1" applyFont="1" applyFill="1" applyBorder="1" applyAlignment="1" applyProtection="1">
      <alignment horizontal="right" vertical="top" wrapText="1"/>
      <protection/>
    </xf>
    <xf numFmtId="186" fontId="14" fillId="37" borderId="47" xfId="42" applyNumberFormat="1" applyFont="1" applyFill="1" applyBorder="1" applyAlignment="1" applyProtection="1">
      <alignment horizontal="right" vertical="top" wrapText="1"/>
      <protection/>
    </xf>
    <xf numFmtId="0" fontId="2" fillId="10" borderId="11" xfId="0" applyFont="1" applyFill="1" applyBorder="1" applyAlignment="1" applyProtection="1">
      <alignment horizontal="left" vertical="center" wrapText="1"/>
      <protection/>
    </xf>
    <xf numFmtId="0" fontId="2" fillId="10" borderId="12" xfId="0" applyFont="1" applyFill="1" applyBorder="1" applyAlignment="1" applyProtection="1">
      <alignment horizontal="left" vertical="center" wrapText="1"/>
      <protection/>
    </xf>
    <xf numFmtId="0" fontId="2" fillId="10" borderId="12" xfId="0" applyFont="1" applyFill="1" applyBorder="1" applyAlignment="1" applyProtection="1">
      <alignment vertical="top" wrapText="1"/>
      <protection/>
    </xf>
    <xf numFmtId="186" fontId="2" fillId="10" borderId="12" xfId="0" applyNumberFormat="1" applyFont="1" applyFill="1" applyBorder="1" applyAlignment="1" applyProtection="1">
      <alignment vertical="top" wrapText="1"/>
      <protection/>
    </xf>
    <xf numFmtId="186" fontId="2" fillId="10" borderId="13" xfId="0" applyNumberFormat="1" applyFont="1" applyFill="1" applyBorder="1" applyAlignment="1" applyProtection="1">
      <alignment vertical="top" wrapText="1"/>
      <protection/>
    </xf>
    <xf numFmtId="0" fontId="3" fillId="38" borderId="58" xfId="0" applyFont="1" applyFill="1" applyBorder="1" applyAlignment="1" applyProtection="1">
      <alignment horizontal="center" vertical="center" wrapText="1"/>
      <protection/>
    </xf>
    <xf numFmtId="0" fontId="3" fillId="38" borderId="17" xfId="0" applyFont="1" applyFill="1" applyBorder="1" applyAlignment="1" applyProtection="1">
      <alignment horizontal="center" vertical="center" wrapText="1"/>
      <protection/>
    </xf>
    <xf numFmtId="0" fontId="3" fillId="38" borderId="45" xfId="0" applyFont="1" applyFill="1" applyBorder="1" applyAlignment="1" applyProtection="1">
      <alignment horizontal="center" vertical="center" wrapText="1"/>
      <protection/>
    </xf>
    <xf numFmtId="0" fontId="121" fillId="0" borderId="56" xfId="0" applyFont="1" applyBorder="1" applyAlignment="1">
      <alignment wrapText="1"/>
    </xf>
    <xf numFmtId="0" fontId="121" fillId="0" borderId="25" xfId="0" applyFont="1" applyBorder="1" applyAlignment="1">
      <alignment wrapText="1"/>
    </xf>
    <xf numFmtId="0" fontId="121" fillId="0" borderId="25" xfId="0" applyFont="1" applyBorder="1" applyAlignment="1">
      <alignment vertical="top" wrapText="1"/>
    </xf>
    <xf numFmtId="43" fontId="2" fillId="34" borderId="25" xfId="42" applyFont="1" applyFill="1" applyBorder="1" applyAlignment="1" applyProtection="1">
      <alignment horizontal="center" vertical="center" wrapText="1"/>
      <protection/>
    </xf>
    <xf numFmtId="186" fontId="2" fillId="34" borderId="53" xfId="42" applyNumberFormat="1" applyFont="1" applyFill="1" applyBorder="1" applyAlignment="1" applyProtection="1">
      <alignment horizontal="center" vertical="center" wrapText="1"/>
      <protection/>
    </xf>
    <xf numFmtId="43" fontId="2" fillId="34" borderId="26" xfId="42" applyFont="1" applyFill="1" applyBorder="1" applyAlignment="1" applyProtection="1">
      <alignment horizontal="center" vertical="center" wrapText="1"/>
      <protection/>
    </xf>
    <xf numFmtId="1" fontId="2" fillId="34" borderId="53" xfId="42" applyNumberFormat="1" applyFont="1" applyFill="1" applyBorder="1" applyAlignment="1" applyProtection="1">
      <alignment horizontal="center" vertical="center" wrapText="1"/>
      <protection/>
    </xf>
    <xf numFmtId="0" fontId="121" fillId="0" borderId="27" xfId="0" applyFont="1" applyBorder="1" applyAlignment="1">
      <alignment wrapText="1"/>
    </xf>
    <xf numFmtId="43" fontId="2" fillId="34" borderId="27" xfId="42" applyFont="1" applyFill="1" applyBorder="1" applyAlignment="1" applyProtection="1">
      <alignment horizontal="center" vertical="top" wrapText="1"/>
      <protection/>
    </xf>
    <xf numFmtId="0" fontId="122" fillId="0" borderId="24" xfId="0" applyFont="1" applyBorder="1" applyAlignment="1">
      <alignment vertical="center" wrapText="1"/>
    </xf>
    <xf numFmtId="0" fontId="122" fillId="0" borderId="27" xfId="0" applyFont="1" applyBorder="1" applyAlignment="1">
      <alignment wrapText="1"/>
    </xf>
    <xf numFmtId="186" fontId="2" fillId="34" borderId="25" xfId="42" applyNumberFormat="1" applyFont="1" applyFill="1" applyBorder="1" applyAlignment="1" applyProtection="1">
      <alignment vertical="center" wrapText="1"/>
      <protection/>
    </xf>
    <xf numFmtId="0" fontId="122" fillId="0" borderId="26" xfId="0" applyFont="1" applyBorder="1" applyAlignment="1">
      <alignment wrapText="1"/>
    </xf>
    <xf numFmtId="0" fontId="34" fillId="0" borderId="24" xfId="0" applyFont="1" applyBorder="1" applyAlignment="1">
      <alignment vertical="center" wrapText="1"/>
    </xf>
    <xf numFmtId="0" fontId="34" fillId="0" borderId="25" xfId="0" applyFont="1" applyBorder="1" applyAlignment="1">
      <alignment wrapText="1"/>
    </xf>
    <xf numFmtId="0" fontId="123" fillId="0" borderId="25" xfId="0" applyFont="1" applyBorder="1" applyAlignment="1">
      <alignment wrapText="1"/>
    </xf>
    <xf numFmtId="0" fontId="124" fillId="0" borderId="27" xfId="0" applyFont="1" applyBorder="1" applyAlignment="1">
      <alignment wrapText="1"/>
    </xf>
    <xf numFmtId="186" fontId="2" fillId="34" borderId="17" xfId="42" applyNumberFormat="1" applyFont="1" applyFill="1" applyBorder="1" applyAlignment="1" applyProtection="1">
      <alignment vertical="center" wrapText="1"/>
      <protection/>
    </xf>
    <xf numFmtId="186" fontId="103" fillId="0" borderId="17" xfId="42" applyNumberFormat="1" applyFont="1" applyBorder="1" applyAlignment="1">
      <alignment horizontal="center"/>
    </xf>
    <xf numFmtId="0" fontId="122" fillId="0" borderId="25" xfId="0" applyFont="1" applyBorder="1" applyAlignment="1">
      <alignment horizontal="justify"/>
    </xf>
    <xf numFmtId="0" fontId="35" fillId="0" borderId="26" xfId="0" applyFont="1" applyBorder="1" applyAlignment="1">
      <alignment vertical="top" wrapText="1"/>
    </xf>
    <xf numFmtId="186" fontId="13" fillId="34" borderId="17" xfId="42" applyNumberFormat="1" applyFont="1" applyFill="1" applyBorder="1" applyAlignment="1" applyProtection="1">
      <alignment horizontal="center" vertical="top" wrapText="1"/>
      <protection/>
    </xf>
    <xf numFmtId="186" fontId="13" fillId="34" borderId="22" xfId="42" applyNumberFormat="1" applyFont="1" applyFill="1" applyBorder="1" applyAlignment="1" applyProtection="1">
      <alignment horizontal="center" vertical="center" wrapText="1"/>
      <protection/>
    </xf>
    <xf numFmtId="186" fontId="3" fillId="34" borderId="22" xfId="42" applyNumberFormat="1"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top" wrapText="1"/>
      <protection/>
    </xf>
    <xf numFmtId="0" fontId="2" fillId="10" borderId="16" xfId="0" applyFont="1" applyFill="1" applyBorder="1" applyAlignment="1" applyProtection="1">
      <alignment vertical="top" wrapText="1"/>
      <protection/>
    </xf>
    <xf numFmtId="0" fontId="2" fillId="10" borderId="19" xfId="0" applyFont="1" applyFill="1" applyBorder="1" applyAlignment="1" applyProtection="1">
      <alignment vertical="top" wrapText="1"/>
      <protection/>
    </xf>
    <xf numFmtId="0" fontId="3" fillId="10" borderId="0" xfId="0" applyFont="1" applyFill="1" applyBorder="1" applyAlignment="1" applyProtection="1">
      <alignment horizontal="left" vertical="center" wrapText="1"/>
      <protection/>
    </xf>
    <xf numFmtId="0" fontId="2" fillId="10" borderId="18" xfId="0" applyFont="1" applyFill="1" applyBorder="1" applyAlignment="1" applyProtection="1">
      <alignment horizontal="left" vertical="center" wrapText="1"/>
      <protection/>
    </xf>
    <xf numFmtId="0" fontId="28" fillId="10" borderId="17" xfId="0" applyFont="1" applyFill="1" applyBorder="1" applyAlignment="1" applyProtection="1">
      <alignment vertical="top" wrapText="1"/>
      <protection/>
    </xf>
    <xf numFmtId="9" fontId="103" fillId="0" borderId="0" xfId="59" applyFont="1" applyAlignment="1">
      <alignment/>
    </xf>
    <xf numFmtId="0" fontId="13" fillId="34" borderId="0" xfId="0" applyFont="1" applyFill="1" applyBorder="1" applyAlignment="1" applyProtection="1">
      <alignment horizontal="left" vertical="top" wrapText="1"/>
      <protection locked="0"/>
    </xf>
    <xf numFmtId="0" fontId="103" fillId="34" borderId="14" xfId="0" applyFont="1" applyFill="1" applyBorder="1" applyAlignment="1">
      <alignment/>
    </xf>
    <xf numFmtId="0" fontId="2" fillId="34" borderId="14" xfId="0" applyFont="1" applyFill="1" applyBorder="1" applyAlignment="1" applyProtection="1">
      <alignment horizontal="left" vertical="center" wrapText="1"/>
      <protection/>
    </xf>
    <xf numFmtId="0" fontId="2" fillId="34" borderId="0" xfId="0" applyFont="1" applyFill="1" applyBorder="1" applyAlignment="1" applyProtection="1">
      <alignment vertical="top" wrapText="1"/>
      <protection/>
    </xf>
    <xf numFmtId="0" fontId="2" fillId="34" borderId="15" xfId="0" applyFont="1" applyFill="1" applyBorder="1" applyAlignment="1" applyProtection="1">
      <alignment vertical="top" wrapText="1"/>
      <protection/>
    </xf>
    <xf numFmtId="0" fontId="103" fillId="34" borderId="18" xfId="0" applyFont="1" applyFill="1" applyBorder="1" applyAlignment="1">
      <alignment/>
    </xf>
    <xf numFmtId="0" fontId="2" fillId="34" borderId="16" xfId="0" applyFont="1" applyFill="1" applyBorder="1" applyAlignment="1" applyProtection="1">
      <alignment vertical="top" wrapText="1"/>
      <protection/>
    </xf>
    <xf numFmtId="0" fontId="2" fillId="34" borderId="19" xfId="0" applyFont="1" applyFill="1" applyBorder="1" applyAlignment="1" applyProtection="1">
      <alignment vertical="top" wrapText="1"/>
      <protection/>
    </xf>
    <xf numFmtId="0" fontId="14" fillId="34" borderId="30" xfId="0" applyFont="1" applyFill="1" applyBorder="1" applyAlignment="1" applyProtection="1">
      <alignment horizontal="right" vertical="center" wrapText="1"/>
      <protection/>
    </xf>
    <xf numFmtId="186" fontId="14" fillId="34" borderId="23" xfId="42" applyNumberFormat="1" applyFont="1" applyFill="1" applyBorder="1" applyAlignment="1" applyProtection="1">
      <alignment horizontal="right" vertical="top" wrapText="1"/>
      <protection/>
    </xf>
    <xf numFmtId="0" fontId="35" fillId="0" borderId="25" xfId="0" applyFont="1" applyBorder="1" applyAlignment="1">
      <alignment wrapText="1"/>
    </xf>
    <xf numFmtId="43" fontId="2" fillId="34" borderId="20" xfId="42" applyFont="1" applyFill="1" applyBorder="1" applyAlignment="1" applyProtection="1">
      <alignment horizontal="center" vertical="top" wrapText="1"/>
      <protection/>
    </xf>
    <xf numFmtId="186" fontId="2" fillId="34" borderId="19" xfId="42" applyNumberFormat="1"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xf>
    <xf numFmtId="0" fontId="103"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103" fillId="0" borderId="0" xfId="0" applyFont="1" applyAlignment="1">
      <alignment/>
    </xf>
    <xf numFmtId="43" fontId="13" fillId="34" borderId="44" xfId="42" applyFont="1" applyFill="1" applyBorder="1" applyAlignment="1" applyProtection="1">
      <alignment horizontal="left" vertical="top" wrapText="1"/>
      <protection/>
    </xf>
    <xf numFmtId="0" fontId="79" fillId="34" borderId="21" xfId="0" applyFont="1" applyFill="1" applyBorder="1" applyAlignment="1">
      <alignment horizontal="center" vertical="top"/>
    </xf>
    <xf numFmtId="0" fontId="79" fillId="0" borderId="0" xfId="0" applyFont="1" applyAlignment="1">
      <alignment vertical="top"/>
    </xf>
    <xf numFmtId="0" fontId="79" fillId="10" borderId="12" xfId="0" applyFont="1" applyFill="1" applyBorder="1" applyAlignment="1">
      <alignment vertical="top"/>
    </xf>
    <xf numFmtId="0" fontId="29" fillId="10" borderId="0" xfId="0" applyFont="1" applyFill="1" applyBorder="1" applyAlignment="1" applyProtection="1">
      <alignment horizontal="center" vertical="top" wrapText="1"/>
      <protection/>
    </xf>
    <xf numFmtId="0" fontId="28" fillId="35" borderId="17" xfId="0" applyFont="1" applyFill="1" applyBorder="1" applyAlignment="1" applyProtection="1">
      <alignment horizontal="left" vertical="top"/>
      <protection/>
    </xf>
    <xf numFmtId="0" fontId="28" fillId="10" borderId="17" xfId="0" applyFont="1" applyFill="1" applyBorder="1" applyAlignment="1" applyProtection="1">
      <alignment horizontal="left" vertical="top"/>
      <protection/>
    </xf>
    <xf numFmtId="0" fontId="28" fillId="10" borderId="17" xfId="0" applyFont="1" applyFill="1" applyBorder="1" applyAlignment="1" applyProtection="1">
      <alignment horizontal="left" vertical="top" wrapText="1"/>
      <protection/>
    </xf>
    <xf numFmtId="0" fontId="28" fillId="10" borderId="44" xfId="0" applyFont="1" applyFill="1" applyBorder="1" applyAlignment="1" applyProtection="1">
      <alignment horizontal="left" vertical="top" wrapText="1"/>
      <protection/>
    </xf>
    <xf numFmtId="0" fontId="79" fillId="10" borderId="17" xfId="0" applyFont="1" applyFill="1" applyBorder="1" applyAlignment="1">
      <alignment vertical="top"/>
    </xf>
    <xf numFmtId="0" fontId="29" fillId="10" borderId="20" xfId="0" applyFont="1" applyFill="1" applyBorder="1" applyAlignment="1" applyProtection="1">
      <alignment horizontal="center" vertical="top" wrapText="1"/>
      <protection/>
    </xf>
    <xf numFmtId="0" fontId="28" fillId="34" borderId="17" xfId="0" applyFont="1" applyFill="1" applyBorder="1" applyAlignment="1" applyProtection="1">
      <alignment horizontal="center" vertical="top" wrapText="1"/>
      <protection/>
    </xf>
    <xf numFmtId="0" fontId="79" fillId="34" borderId="17" xfId="0" applyFont="1" applyFill="1" applyBorder="1" applyAlignment="1">
      <alignment horizontal="center" vertical="top"/>
    </xf>
    <xf numFmtId="0" fontId="29" fillId="35" borderId="17" xfId="0" applyFont="1" applyFill="1" applyBorder="1" applyAlignment="1" applyProtection="1">
      <alignment horizontal="center" vertical="top"/>
      <protection/>
    </xf>
    <xf numFmtId="0" fontId="29" fillId="10" borderId="17" xfId="0" applyFont="1" applyFill="1" applyBorder="1" applyAlignment="1" applyProtection="1">
      <alignment horizontal="center" vertical="top" wrapText="1"/>
      <protection/>
    </xf>
    <xf numFmtId="0" fontId="79" fillId="34" borderId="17" xfId="0" applyFont="1" applyFill="1" applyBorder="1" applyAlignment="1">
      <alignment vertical="top"/>
    </xf>
    <xf numFmtId="0" fontId="3" fillId="10" borderId="14" xfId="0" applyFont="1" applyFill="1" applyBorder="1" applyAlignment="1" applyProtection="1">
      <alignment horizontal="right" wrapText="1"/>
      <protection/>
    </xf>
    <xf numFmtId="0" fontId="3" fillId="10" borderId="15" xfId="0" applyFont="1" applyFill="1" applyBorder="1" applyAlignment="1" applyProtection="1">
      <alignment horizontal="right" wrapText="1"/>
      <protection/>
    </xf>
    <xf numFmtId="0" fontId="3" fillId="10" borderId="14" xfId="0" applyFont="1" applyFill="1" applyBorder="1" applyAlignment="1" applyProtection="1">
      <alignment horizontal="right" vertical="top" wrapText="1"/>
      <protection/>
    </xf>
    <xf numFmtId="0" fontId="3" fillId="10" borderId="15" xfId="0" applyFont="1" applyFill="1" applyBorder="1" applyAlignment="1" applyProtection="1">
      <alignment horizontal="right" vertical="top" wrapText="1"/>
      <protection/>
    </xf>
    <xf numFmtId="15" fontId="2" fillId="34" borderId="44" xfId="0" applyNumberFormat="1" applyFont="1" applyFill="1" applyBorder="1" applyAlignment="1" applyProtection="1">
      <alignment horizontal="left"/>
      <protection/>
    </xf>
    <xf numFmtId="0" fontId="2" fillId="34" borderId="56" xfId="0" applyFont="1" applyFill="1" applyBorder="1" applyAlignment="1" applyProtection="1">
      <alignment horizontal="left"/>
      <protection/>
    </xf>
    <xf numFmtId="0" fontId="8" fillId="0" borderId="0" xfId="0" applyFont="1" applyAlignment="1">
      <alignment horizontal="left" vertical="top" wrapText="1"/>
    </xf>
    <xf numFmtId="0" fontId="3" fillId="10" borderId="0" xfId="0" applyFont="1" applyFill="1" applyBorder="1" applyAlignment="1" applyProtection="1">
      <alignment horizontal="right" wrapText="1"/>
      <protection/>
    </xf>
    <xf numFmtId="0" fontId="12" fillId="34" borderId="59" xfId="0" applyFont="1" applyFill="1" applyBorder="1" applyAlignment="1" applyProtection="1">
      <alignment horizontal="center"/>
      <protection/>
    </xf>
    <xf numFmtId="0" fontId="12" fillId="34" borderId="10" xfId="0" applyFont="1" applyFill="1" applyBorder="1" applyAlignment="1" applyProtection="1">
      <alignment horizontal="center"/>
      <protection/>
    </xf>
    <xf numFmtId="0" fontId="12" fillId="34" borderId="22" xfId="0" applyFont="1" applyFill="1" applyBorder="1" applyAlignment="1" applyProtection="1">
      <alignment horizontal="center"/>
      <protection/>
    </xf>
    <xf numFmtId="0" fontId="9" fillId="10" borderId="14" xfId="0" applyFont="1" applyFill="1" applyBorder="1" applyAlignment="1" applyProtection="1">
      <alignment horizontal="center" wrapText="1"/>
      <protection/>
    </xf>
    <xf numFmtId="0" fontId="9" fillId="10" borderId="0" xfId="0" applyFont="1" applyFill="1" applyBorder="1" applyAlignment="1" applyProtection="1">
      <alignment horizontal="center" wrapText="1"/>
      <protection/>
    </xf>
    <xf numFmtId="0" fontId="9" fillId="10" borderId="0" xfId="0" applyFont="1" applyFill="1" applyBorder="1" applyAlignment="1" applyProtection="1">
      <alignment horizontal="center"/>
      <protection/>
    </xf>
    <xf numFmtId="0" fontId="3" fillId="10" borderId="0" xfId="0" applyFont="1" applyFill="1" applyBorder="1" applyAlignment="1" applyProtection="1">
      <alignment horizontal="left" vertical="center" wrapText="1"/>
      <protection/>
    </xf>
    <xf numFmtId="0" fontId="5" fillId="10" borderId="0" xfId="0" applyFont="1" applyFill="1" applyBorder="1" applyAlignment="1" applyProtection="1">
      <alignment horizontal="left" vertical="top" wrapText="1"/>
      <protection/>
    </xf>
    <xf numFmtId="3" fontId="3" fillId="34" borderId="59" xfId="0" applyNumberFormat="1" applyFont="1" applyFill="1" applyBorder="1" applyAlignment="1" applyProtection="1">
      <alignment horizontal="center" vertical="center" wrapText="1"/>
      <protection locked="0"/>
    </xf>
    <xf numFmtId="3" fontId="3" fillId="34" borderId="22" xfId="0" applyNumberFormat="1" applyFont="1" applyFill="1" applyBorder="1" applyAlignment="1" applyProtection="1">
      <alignment horizontal="center" vertical="center" wrapText="1"/>
      <protection locked="0"/>
    </xf>
    <xf numFmtId="0" fontId="13" fillId="34" borderId="11" xfId="0" applyFont="1" applyFill="1" applyBorder="1" applyAlignment="1" applyProtection="1">
      <alignment horizontal="left" vertical="top" wrapText="1"/>
      <protection locked="0"/>
    </xf>
    <xf numFmtId="0" fontId="13" fillId="34" borderId="13" xfId="0" applyFont="1" applyFill="1" applyBorder="1" applyAlignment="1" applyProtection="1">
      <alignment horizontal="left" vertical="top" wrapText="1"/>
      <protection locked="0"/>
    </xf>
    <xf numFmtId="0" fontId="13" fillId="34" borderId="14" xfId="0" applyFont="1" applyFill="1" applyBorder="1" applyAlignment="1" applyProtection="1">
      <alignment horizontal="left" vertical="top" wrapText="1"/>
      <protection locked="0"/>
    </xf>
    <xf numFmtId="0" fontId="13" fillId="34" borderId="15" xfId="0" applyFont="1" applyFill="1" applyBorder="1" applyAlignment="1" applyProtection="1">
      <alignment horizontal="left" vertical="top" wrapText="1"/>
      <protection locked="0"/>
    </xf>
    <xf numFmtId="0" fontId="13" fillId="34" borderId="18" xfId="0" applyFont="1" applyFill="1" applyBorder="1" applyAlignment="1" applyProtection="1">
      <alignment horizontal="left" vertical="top" wrapText="1"/>
      <protection locked="0"/>
    </xf>
    <xf numFmtId="0" fontId="13" fillId="34" borderId="19" xfId="0" applyFont="1" applyFill="1" applyBorder="1" applyAlignment="1" applyProtection="1">
      <alignment horizontal="left" vertical="top" wrapText="1"/>
      <protection locked="0"/>
    </xf>
    <xf numFmtId="0" fontId="3" fillId="34" borderId="0" xfId="0" applyFont="1" applyFill="1" applyBorder="1" applyAlignment="1" applyProtection="1">
      <alignment horizontal="left" vertical="center" wrapText="1"/>
      <protection/>
    </xf>
    <xf numFmtId="0" fontId="13" fillId="34" borderId="59" xfId="0" applyFont="1" applyFill="1" applyBorder="1" applyAlignment="1" applyProtection="1">
      <alignment horizontal="left" vertical="top" wrapText="1"/>
      <protection locked="0"/>
    </xf>
    <xf numFmtId="0" fontId="13" fillId="34" borderId="22" xfId="0" applyFont="1" applyFill="1" applyBorder="1" applyAlignment="1" applyProtection="1">
      <alignment horizontal="left" vertical="top" wrapText="1"/>
      <protection locked="0"/>
    </xf>
    <xf numFmtId="0" fontId="5" fillId="34" borderId="14" xfId="0" applyFont="1" applyFill="1" applyBorder="1" applyAlignment="1" applyProtection="1">
      <alignment horizontal="left" vertical="center" wrapText="1"/>
      <protection/>
    </xf>
    <xf numFmtId="0" fontId="5" fillId="34" borderId="0" xfId="0" applyFont="1" applyFill="1" applyBorder="1" applyAlignment="1" applyProtection="1">
      <alignment horizontal="left" vertical="center" wrapText="1"/>
      <protection/>
    </xf>
    <xf numFmtId="0" fontId="5" fillId="34" borderId="15" xfId="0" applyFont="1" applyFill="1" applyBorder="1" applyAlignment="1" applyProtection="1">
      <alignment horizontal="left" vertical="center" wrapText="1"/>
      <protection/>
    </xf>
    <xf numFmtId="0" fontId="5" fillId="10" borderId="0" xfId="0" applyFont="1" applyFill="1" applyBorder="1" applyAlignment="1" applyProtection="1">
      <alignment horizontal="left" vertical="center" wrapText="1"/>
      <protection/>
    </xf>
    <xf numFmtId="0" fontId="2" fillId="34" borderId="18" xfId="0" applyFont="1" applyFill="1" applyBorder="1" applyAlignment="1" applyProtection="1">
      <alignment horizontal="left" vertical="center" wrapText="1"/>
      <protection/>
    </xf>
    <xf numFmtId="0" fontId="2" fillId="34" borderId="16" xfId="0" applyFont="1" applyFill="1" applyBorder="1" applyAlignment="1" applyProtection="1">
      <alignment horizontal="left" vertical="center" wrapText="1"/>
      <protection/>
    </xf>
    <xf numFmtId="0" fontId="2" fillId="34" borderId="60" xfId="0" applyFont="1" applyFill="1" applyBorder="1" applyAlignment="1" applyProtection="1">
      <alignment horizontal="left" vertical="center" wrapText="1"/>
      <protection/>
    </xf>
    <xf numFmtId="0" fontId="3" fillId="10" borderId="18" xfId="0" applyFont="1" applyFill="1" applyBorder="1" applyAlignment="1" applyProtection="1">
      <alignment horizontal="left" vertical="center" wrapText="1"/>
      <protection/>
    </xf>
    <xf numFmtId="0" fontId="3" fillId="10" borderId="16" xfId="0" applyFont="1" applyFill="1" applyBorder="1" applyAlignment="1" applyProtection="1">
      <alignment horizontal="left" vertical="center" wrapText="1"/>
      <protection/>
    </xf>
    <xf numFmtId="43" fontId="2" fillId="34" borderId="21" xfId="42" applyFont="1" applyFill="1" applyBorder="1" applyAlignment="1" applyProtection="1">
      <alignment horizontal="center" vertical="center" wrapText="1"/>
      <protection/>
    </xf>
    <xf numFmtId="43" fontId="2" fillId="34" borderId="56" xfId="42" applyFont="1" applyFill="1" applyBorder="1" applyAlignment="1" applyProtection="1">
      <alignment horizontal="center" vertical="center" wrapText="1"/>
      <protection/>
    </xf>
    <xf numFmtId="186" fontId="2" fillId="34" borderId="21" xfId="42" applyNumberFormat="1" applyFont="1" applyFill="1" applyBorder="1" applyAlignment="1" applyProtection="1">
      <alignment horizontal="center" vertical="center" wrapText="1"/>
      <protection/>
    </xf>
    <xf numFmtId="186" fontId="2" fillId="34" borderId="56" xfId="42" applyNumberFormat="1" applyFont="1" applyFill="1" applyBorder="1" applyAlignment="1" applyProtection="1">
      <alignment horizontal="center" vertical="center" wrapText="1"/>
      <protection/>
    </xf>
    <xf numFmtId="43" fontId="14" fillId="34" borderId="44" xfId="42" applyFont="1" applyFill="1" applyBorder="1" applyAlignment="1" applyProtection="1">
      <alignment horizontal="center" vertical="center" wrapText="1"/>
      <protection/>
    </xf>
    <xf numFmtId="43" fontId="14" fillId="34" borderId="20" xfId="42" applyFont="1" applyFill="1" applyBorder="1" applyAlignment="1" applyProtection="1">
      <alignment horizontal="center" vertical="center" wrapText="1"/>
      <protection/>
    </xf>
    <xf numFmtId="43" fontId="13" fillId="34" borderId="44" xfId="42" applyFont="1" applyFill="1" applyBorder="1" applyAlignment="1" applyProtection="1">
      <alignment horizontal="left" vertical="top" wrapText="1"/>
      <protection/>
    </xf>
    <xf numFmtId="43" fontId="13" fillId="34" borderId="20" xfId="42" applyFont="1" applyFill="1" applyBorder="1" applyAlignment="1" applyProtection="1">
      <alignment horizontal="left" vertical="top" wrapText="1"/>
      <protection/>
    </xf>
    <xf numFmtId="186" fontId="2" fillId="34" borderId="20" xfId="42" applyNumberFormat="1" applyFont="1" applyFill="1" applyBorder="1" applyAlignment="1" applyProtection="1">
      <alignment horizontal="center" vertical="center" wrapText="1"/>
      <protection/>
    </xf>
    <xf numFmtId="49" fontId="2" fillId="34" borderId="44" xfId="42" applyNumberFormat="1" applyFont="1" applyFill="1" applyBorder="1" applyAlignment="1" applyProtection="1">
      <alignment horizontal="left" vertical="top" wrapText="1"/>
      <protection/>
    </xf>
    <xf numFmtId="49" fontId="2" fillId="34" borderId="21" xfId="42" applyNumberFormat="1" applyFont="1" applyFill="1" applyBorder="1" applyAlignment="1" applyProtection="1">
      <alignment horizontal="left" vertical="top" wrapText="1"/>
      <protection/>
    </xf>
    <xf numFmtId="49" fontId="2" fillId="34" borderId="20" xfId="42" applyNumberFormat="1" applyFont="1" applyFill="1" applyBorder="1" applyAlignment="1" applyProtection="1">
      <alignment horizontal="left" vertical="top" wrapText="1"/>
      <protection/>
    </xf>
    <xf numFmtId="186" fontId="13" fillId="34" borderId="44" xfId="42" applyNumberFormat="1" applyFont="1" applyFill="1" applyBorder="1" applyAlignment="1" applyProtection="1">
      <alignment horizontal="center" vertical="top" wrapText="1"/>
      <protection/>
    </xf>
    <xf numFmtId="186" fontId="13" fillId="34" borderId="21" xfId="42" applyNumberFormat="1" applyFont="1" applyFill="1" applyBorder="1" applyAlignment="1" applyProtection="1">
      <alignment horizontal="center" vertical="top" wrapText="1"/>
      <protection/>
    </xf>
    <xf numFmtId="186" fontId="13" fillId="34" borderId="20" xfId="42" applyNumberFormat="1" applyFont="1" applyFill="1" applyBorder="1" applyAlignment="1" applyProtection="1">
      <alignment horizontal="center" vertical="top" wrapText="1"/>
      <protection/>
    </xf>
    <xf numFmtId="186" fontId="2" fillId="34" borderId="44" xfId="42" applyNumberFormat="1" applyFont="1" applyFill="1" applyBorder="1" applyAlignment="1" applyProtection="1">
      <alignment horizontal="center" vertical="center" wrapText="1"/>
      <protection/>
    </xf>
    <xf numFmtId="0" fontId="2" fillId="34" borderId="59" xfId="0" applyFont="1" applyFill="1" applyBorder="1" applyAlignment="1" applyProtection="1">
      <alignment horizontal="left" vertical="top" wrapText="1"/>
      <protection/>
    </xf>
    <xf numFmtId="0" fontId="2" fillId="34" borderId="22" xfId="0" applyFont="1" applyFill="1" applyBorder="1" applyAlignment="1" applyProtection="1">
      <alignment horizontal="left" vertical="top" wrapText="1"/>
      <protection/>
    </xf>
    <xf numFmtId="0" fontId="2" fillId="0" borderId="0" xfId="0" applyFont="1" applyFill="1" applyBorder="1" applyAlignment="1" applyProtection="1">
      <alignment vertical="top" wrapText="1"/>
      <protection locked="0"/>
    </xf>
    <xf numFmtId="0" fontId="10" fillId="10" borderId="0" xfId="0" applyFont="1" applyFill="1" applyBorder="1" applyAlignment="1" applyProtection="1">
      <alignment vertical="top" wrapText="1"/>
      <protection/>
    </xf>
    <xf numFmtId="3" fontId="2" fillId="34" borderId="59" xfId="0" applyNumberFormat="1" applyFont="1" applyFill="1" applyBorder="1" applyAlignment="1" applyProtection="1">
      <alignment horizontal="left" vertical="top" wrapText="1"/>
      <protection locked="0"/>
    </xf>
    <xf numFmtId="3" fontId="2" fillId="34" borderId="22" xfId="0" applyNumberFormat="1" applyFont="1" applyFill="1" applyBorder="1" applyAlignment="1" applyProtection="1">
      <alignment horizontal="left" vertical="top" wrapText="1"/>
      <protection locked="0"/>
    </xf>
    <xf numFmtId="0" fontId="2" fillId="34" borderId="59" xfId="0" applyFont="1" applyFill="1" applyBorder="1" applyAlignment="1" applyProtection="1">
      <alignment vertical="top" wrapText="1"/>
      <protection locked="0"/>
    </xf>
    <xf numFmtId="0" fontId="2" fillId="34" borderId="22" xfId="0"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3" fontId="2" fillId="0" borderId="0" xfId="0" applyNumberFormat="1" applyFont="1" applyFill="1" applyBorder="1" applyAlignment="1" applyProtection="1">
      <alignment vertical="top" wrapText="1"/>
      <protection locked="0"/>
    </xf>
    <xf numFmtId="0" fontId="0" fillId="0" borderId="20" xfId="0" applyBorder="1" applyAlignment="1">
      <alignment horizontal="left" vertical="top" wrapText="1"/>
    </xf>
    <xf numFmtId="0" fontId="46" fillId="34" borderId="61" xfId="0" applyFont="1" applyFill="1" applyBorder="1" applyAlignment="1" applyProtection="1">
      <alignment horizontal="left" vertical="top" wrapText="1"/>
      <protection/>
    </xf>
    <xf numFmtId="0" fontId="46" fillId="34" borderId="53" xfId="0" applyFont="1" applyFill="1" applyBorder="1" applyAlignment="1" applyProtection="1">
      <alignment horizontal="left" vertical="top" wrapText="1"/>
      <protection/>
    </xf>
    <xf numFmtId="0" fontId="101" fillId="10" borderId="0" xfId="0" applyFont="1" applyFill="1" applyAlignment="1">
      <alignment horizontal="left" wrapText="1"/>
    </xf>
    <xf numFmtId="0" fontId="101" fillId="10" borderId="0" xfId="0" applyFont="1" applyFill="1" applyAlignment="1">
      <alignment horizontal="left"/>
    </xf>
    <xf numFmtId="0" fontId="119" fillId="10" borderId="0" xfId="0" applyFont="1" applyFill="1" applyAlignment="1">
      <alignment horizontal="left"/>
    </xf>
    <xf numFmtId="0" fontId="46" fillId="34" borderId="62" xfId="0" applyFont="1" applyFill="1" applyBorder="1" applyAlignment="1" applyProtection="1">
      <alignment horizontal="left" vertical="top" wrapText="1"/>
      <protection/>
    </xf>
    <xf numFmtId="0" fontId="46" fillId="34" borderId="63" xfId="0" applyFont="1" applyFill="1" applyBorder="1" applyAlignment="1" applyProtection="1">
      <alignment horizontal="left" vertical="top" wrapText="1"/>
      <protection/>
    </xf>
    <xf numFmtId="0" fontId="46" fillId="10" borderId="14" xfId="0" applyFont="1" applyFill="1" applyBorder="1" applyAlignment="1" applyProtection="1">
      <alignment horizontal="center" wrapText="1"/>
      <protection/>
    </xf>
    <xf numFmtId="0" fontId="46" fillId="10" borderId="0" xfId="0" applyFont="1" applyFill="1" applyBorder="1" applyAlignment="1" applyProtection="1">
      <alignment horizontal="center" wrapText="1"/>
      <protection/>
    </xf>
    <xf numFmtId="0" fontId="46" fillId="10" borderId="0" xfId="0" applyFont="1" applyFill="1" applyBorder="1" applyAlignment="1" applyProtection="1">
      <alignment horizontal="center"/>
      <protection/>
    </xf>
    <xf numFmtId="0" fontId="47" fillId="10" borderId="0" xfId="0" applyFont="1" applyFill="1" applyBorder="1" applyAlignment="1" applyProtection="1">
      <alignment horizontal="left" vertical="top" wrapText="1"/>
      <protection/>
    </xf>
    <xf numFmtId="0" fontId="77" fillId="10" borderId="0" xfId="0" applyFont="1" applyFill="1" applyBorder="1" applyAlignment="1" applyProtection="1">
      <alignment horizontal="left" vertical="top" wrapText="1"/>
      <protection/>
    </xf>
    <xf numFmtId="0" fontId="47" fillId="34" borderId="58" xfId="0" applyFont="1" applyFill="1" applyBorder="1" applyAlignment="1" applyProtection="1">
      <alignment horizontal="center" vertical="top" wrapText="1"/>
      <protection/>
    </xf>
    <xf numFmtId="0" fontId="47" fillId="34" borderId="45" xfId="0" applyFont="1" applyFill="1" applyBorder="1" applyAlignment="1" applyProtection="1">
      <alignment horizontal="center" vertical="top" wrapText="1"/>
      <protection/>
    </xf>
    <xf numFmtId="0" fontId="46" fillId="34" borderId="64" xfId="0" applyFont="1" applyFill="1" applyBorder="1" applyAlignment="1" applyProtection="1">
      <alignment horizontal="justify" vertical="top" wrapText="1"/>
      <protection/>
    </xf>
    <xf numFmtId="0" fontId="46" fillId="34" borderId="65" xfId="0" applyFont="1" applyFill="1" applyBorder="1" applyAlignment="1" applyProtection="1">
      <alignment horizontal="justify" vertical="top" wrapText="1"/>
      <protection/>
    </xf>
    <xf numFmtId="0" fontId="46" fillId="34" borderId="61" xfId="0" applyFont="1" applyFill="1" applyBorder="1" applyAlignment="1" applyProtection="1">
      <alignment horizontal="justify" vertical="top" wrapText="1"/>
      <protection/>
    </xf>
    <xf numFmtId="0" fontId="46" fillId="34" borderId="53" xfId="0" applyFont="1" applyFill="1" applyBorder="1" applyAlignment="1" applyProtection="1">
      <alignment horizontal="justify" vertical="top" wrapText="1"/>
      <protection/>
    </xf>
    <xf numFmtId="3" fontId="46"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xf>
    <xf numFmtId="0" fontId="46" fillId="10" borderId="0" xfId="0" applyFont="1" applyFill="1" applyBorder="1" applyAlignment="1" applyProtection="1">
      <alignment horizontal="left" vertical="top" wrapText="1"/>
      <protection/>
    </xf>
    <xf numFmtId="0" fontId="46" fillId="34" borderId="64" xfId="0" applyFont="1" applyFill="1" applyBorder="1" applyAlignment="1" applyProtection="1">
      <alignment horizontal="left" vertical="top" wrapText="1"/>
      <protection/>
    </xf>
    <xf numFmtId="0" fontId="46" fillId="34" borderId="65" xfId="0" applyFont="1" applyFill="1" applyBorder="1" applyAlignment="1" applyProtection="1">
      <alignment horizontal="left" vertical="top" wrapText="1"/>
      <protection/>
    </xf>
    <xf numFmtId="0" fontId="46" fillId="34" borderId="26" xfId="0" applyFont="1" applyFill="1" applyBorder="1" applyAlignment="1" applyProtection="1">
      <alignment horizontal="left" vertical="top" wrapText="1"/>
      <protection/>
    </xf>
    <xf numFmtId="0" fontId="46" fillId="34" borderId="56" xfId="0" applyFont="1" applyFill="1" applyBorder="1" applyAlignment="1" applyProtection="1">
      <alignment horizontal="left" vertical="top" wrapText="1"/>
      <protection/>
    </xf>
    <xf numFmtId="0" fontId="46" fillId="34" borderId="66" xfId="0" applyFont="1" applyFill="1" applyBorder="1" applyAlignment="1" applyProtection="1">
      <alignment horizontal="left" vertical="top" wrapText="1"/>
      <protection/>
    </xf>
    <xf numFmtId="0" fontId="46" fillId="34" borderId="67" xfId="0" applyFont="1" applyFill="1" applyBorder="1" applyAlignment="1" applyProtection="1">
      <alignment horizontal="left" vertical="top" wrapText="1"/>
      <protection/>
    </xf>
    <xf numFmtId="0" fontId="46" fillId="34" borderId="68" xfId="0" applyFont="1" applyFill="1" applyBorder="1" applyAlignment="1" applyProtection="1">
      <alignment horizontal="left" vertical="top" wrapText="1"/>
      <protection/>
    </xf>
    <xf numFmtId="0" fontId="46" fillId="34" borderId="69" xfId="0" applyFont="1" applyFill="1" applyBorder="1" applyAlignment="1" applyProtection="1">
      <alignment horizontal="left" vertical="top" wrapText="1"/>
      <protection/>
    </xf>
    <xf numFmtId="0" fontId="47" fillId="34" borderId="59" xfId="0" applyFont="1" applyFill="1" applyBorder="1" applyAlignment="1" applyProtection="1">
      <alignment horizontal="center"/>
      <protection/>
    </xf>
    <xf numFmtId="0" fontId="47" fillId="34" borderId="10" xfId="0" applyFont="1" applyFill="1" applyBorder="1" applyAlignment="1" applyProtection="1">
      <alignment horizontal="center"/>
      <protection/>
    </xf>
    <xf numFmtId="0" fontId="47" fillId="34" borderId="22" xfId="0" applyFont="1" applyFill="1" applyBorder="1" applyAlignment="1" applyProtection="1">
      <alignment horizontal="center"/>
      <protection/>
    </xf>
    <xf numFmtId="0" fontId="8" fillId="0" borderId="0" xfId="0" applyFont="1" applyFill="1" applyBorder="1" applyAlignment="1" applyProtection="1">
      <alignment vertical="top" wrapText="1"/>
      <protection/>
    </xf>
    <xf numFmtId="0" fontId="46" fillId="0" borderId="0" xfId="0" applyFont="1" applyFill="1" applyBorder="1" applyAlignment="1" applyProtection="1">
      <alignment vertical="top" wrapText="1"/>
      <protection locked="0"/>
    </xf>
    <xf numFmtId="0" fontId="47" fillId="0" borderId="0" xfId="0" applyFont="1" applyFill="1" applyBorder="1" applyAlignment="1" applyProtection="1">
      <alignment horizontal="center" vertical="top" wrapText="1"/>
      <protection/>
    </xf>
    <xf numFmtId="0" fontId="46" fillId="34" borderId="59" xfId="0" applyFont="1" applyFill="1" applyBorder="1" applyAlignment="1" applyProtection="1">
      <alignment horizontal="left" vertical="top" wrapText="1"/>
      <protection/>
    </xf>
    <xf numFmtId="0" fontId="46" fillId="34" borderId="10" xfId="0" applyFont="1" applyFill="1" applyBorder="1" applyAlignment="1" applyProtection="1">
      <alignment horizontal="left" vertical="top" wrapText="1"/>
      <protection/>
    </xf>
    <xf numFmtId="0" fontId="46" fillId="34" borderId="22" xfId="0" applyFont="1" applyFill="1" applyBorder="1" applyAlignment="1" applyProtection="1">
      <alignment horizontal="left" vertical="top" wrapText="1"/>
      <protection/>
    </xf>
    <xf numFmtId="0" fontId="80" fillId="0" borderId="0" xfId="0" applyFont="1" applyFill="1" applyBorder="1" applyAlignment="1" applyProtection="1">
      <alignment vertical="top" wrapText="1"/>
      <protection/>
    </xf>
    <xf numFmtId="0" fontId="28" fillId="0" borderId="17" xfId="0" applyFont="1" applyFill="1" applyBorder="1" applyAlignment="1" applyProtection="1">
      <alignment horizontal="left" vertical="top" wrapText="1"/>
      <protection/>
    </xf>
    <xf numFmtId="0" fontId="28" fillId="34" borderId="17" xfId="0" applyFont="1" applyFill="1" applyBorder="1" applyAlignment="1" applyProtection="1">
      <alignment horizontal="left" vertical="center" wrapText="1"/>
      <protection/>
    </xf>
    <xf numFmtId="0" fontId="27" fillId="10" borderId="17" xfId="0" applyFont="1" applyFill="1" applyBorder="1" applyAlignment="1" applyProtection="1">
      <alignment horizontal="center" vertical="center" wrapText="1"/>
      <protection/>
    </xf>
    <xf numFmtId="0" fontId="27" fillId="10" borderId="17" xfId="0" applyFont="1" applyFill="1" applyBorder="1" applyAlignment="1" applyProtection="1">
      <alignment vertical="center" wrapText="1"/>
      <protection/>
    </xf>
    <xf numFmtId="0" fontId="26" fillId="34" borderId="17" xfId="0" applyFont="1" applyFill="1" applyBorder="1" applyAlignment="1" applyProtection="1">
      <alignment horizontal="center" vertical="center" wrapText="1"/>
      <protection/>
    </xf>
    <xf numFmtId="0" fontId="26" fillId="34" borderId="17" xfId="0" applyFont="1" applyFill="1" applyBorder="1" applyAlignment="1" applyProtection="1">
      <alignment vertical="center" wrapText="1"/>
      <protection/>
    </xf>
    <xf numFmtId="0" fontId="26" fillId="34" borderId="17" xfId="0" applyFont="1" applyFill="1" applyBorder="1" applyAlignment="1" applyProtection="1">
      <alignment horizontal="center"/>
      <protection locked="0"/>
    </xf>
    <xf numFmtId="0" fontId="26" fillId="34" borderId="59" xfId="0" applyFont="1" applyFill="1" applyBorder="1" applyAlignment="1" applyProtection="1">
      <alignment horizontal="left" vertical="top" wrapText="1"/>
      <protection/>
    </xf>
    <xf numFmtId="0" fontId="26" fillId="34" borderId="22" xfId="0" applyFont="1" applyFill="1" applyBorder="1" applyAlignment="1" applyProtection="1">
      <alignment horizontal="left" vertical="top" wrapText="1"/>
      <protection/>
    </xf>
    <xf numFmtId="0" fontId="26" fillId="34" borderId="17" xfId="0" applyFont="1" applyFill="1" applyBorder="1" applyAlignment="1" applyProtection="1">
      <alignment vertical="top" wrapText="1"/>
      <protection/>
    </xf>
    <xf numFmtId="0" fontId="28" fillId="34" borderId="17" xfId="0" applyFont="1" applyFill="1" applyBorder="1" applyAlignment="1" applyProtection="1">
      <alignment horizontal="left" vertical="top" wrapText="1"/>
      <protection/>
    </xf>
    <xf numFmtId="0" fontId="79" fillId="34" borderId="44" xfId="0" applyFont="1" applyFill="1" applyBorder="1" applyAlignment="1">
      <alignment horizontal="center" vertical="top"/>
    </xf>
    <xf numFmtId="0" fontId="79" fillId="34" borderId="21" xfId="0" applyFont="1" applyFill="1" applyBorder="1" applyAlignment="1">
      <alignment horizontal="center" vertical="top"/>
    </xf>
    <xf numFmtId="0" fontId="79" fillId="34" borderId="20" xfId="0" applyFont="1" applyFill="1" applyBorder="1" applyAlignment="1">
      <alignment horizontal="center" vertical="top"/>
    </xf>
    <xf numFmtId="0" fontId="79" fillId="34" borderId="17" xfId="0" applyFont="1" applyFill="1" applyBorder="1" applyAlignment="1">
      <alignment horizontal="center" vertical="top"/>
    </xf>
    <xf numFmtId="0" fontId="26" fillId="34" borderId="59" xfId="0" applyFont="1" applyFill="1" applyBorder="1" applyAlignment="1" applyProtection="1">
      <alignment horizontal="center" vertical="top" wrapText="1"/>
      <protection/>
    </xf>
    <xf numFmtId="0" fontId="26" fillId="34" borderId="22" xfId="0" applyFont="1" applyFill="1" applyBorder="1" applyAlignment="1" applyProtection="1">
      <alignment horizontal="center" vertical="top" wrapText="1"/>
      <protection/>
    </xf>
    <xf numFmtId="0" fontId="27" fillId="10" borderId="20" xfId="0" applyFont="1" applyFill="1" applyBorder="1" applyAlignment="1" applyProtection="1">
      <alignment horizontal="center" vertical="center" wrapText="1"/>
      <protection/>
    </xf>
    <xf numFmtId="0" fontId="27" fillId="10" borderId="20" xfId="0" applyFont="1" applyFill="1" applyBorder="1" applyAlignment="1" applyProtection="1">
      <alignment vertical="center" wrapText="1"/>
      <protection/>
    </xf>
    <xf numFmtId="0" fontId="26" fillId="34" borderId="17" xfId="0" applyFont="1" applyFill="1" applyBorder="1" applyAlignment="1" applyProtection="1">
      <alignment horizontal="left" vertical="top" wrapText="1"/>
      <protection/>
    </xf>
    <xf numFmtId="0" fontId="26" fillId="34" borderId="11" xfId="0" applyFont="1" applyFill="1" applyBorder="1" applyAlignment="1" applyProtection="1">
      <alignment horizontal="left" vertical="top" wrapText="1"/>
      <protection/>
    </xf>
    <xf numFmtId="0" fontId="26" fillId="34" borderId="13" xfId="0" applyFont="1" applyFill="1" applyBorder="1" applyAlignment="1" applyProtection="1">
      <alignment horizontal="left" vertical="top" wrapText="1"/>
      <protection/>
    </xf>
    <xf numFmtId="0" fontId="26" fillId="34" borderId="18" xfId="0" applyFont="1" applyFill="1" applyBorder="1" applyAlignment="1" applyProtection="1">
      <alignment horizontal="left" vertical="top" wrapText="1"/>
      <protection/>
    </xf>
    <xf numFmtId="0" fontId="26" fillId="34" borderId="19" xfId="0" applyFont="1" applyFill="1" applyBorder="1" applyAlignment="1" applyProtection="1">
      <alignment horizontal="left" vertical="top" wrapText="1"/>
      <protection/>
    </xf>
    <xf numFmtId="0" fontId="28" fillId="0" borderId="44" xfId="0" applyFont="1" applyFill="1" applyBorder="1" applyAlignment="1" applyProtection="1">
      <alignment horizontal="left" vertical="top" wrapText="1"/>
      <protection/>
    </xf>
    <xf numFmtId="0" fontId="28" fillId="0" borderId="21" xfId="0" applyFont="1" applyFill="1" applyBorder="1" applyAlignment="1" applyProtection="1">
      <alignment horizontal="left" vertical="top" wrapText="1"/>
      <protection/>
    </xf>
    <xf numFmtId="0" fontId="28" fillId="0" borderId="20" xfId="0" applyFont="1" applyFill="1" applyBorder="1" applyAlignment="1" applyProtection="1">
      <alignment horizontal="left" vertical="top" wrapText="1"/>
      <protection/>
    </xf>
    <xf numFmtId="0" fontId="28" fillId="34" borderId="44" xfId="0" applyFont="1" applyFill="1" applyBorder="1" applyAlignment="1" applyProtection="1">
      <alignment horizontal="center" vertical="top" wrapText="1"/>
      <protection/>
    </xf>
    <xf numFmtId="0" fontId="28" fillId="34" borderId="21" xfId="0" applyFont="1" applyFill="1" applyBorder="1" applyAlignment="1" applyProtection="1">
      <alignment horizontal="center" vertical="top" wrapText="1"/>
      <protection/>
    </xf>
    <xf numFmtId="0" fontId="28" fillId="34" borderId="20" xfId="0" applyFont="1" applyFill="1" applyBorder="1" applyAlignment="1" applyProtection="1">
      <alignment horizontal="center" vertical="top" wrapText="1"/>
      <protection/>
    </xf>
    <xf numFmtId="0" fontId="26" fillId="34" borderId="59" xfId="0" applyFont="1" applyFill="1" applyBorder="1" applyAlignment="1" applyProtection="1">
      <alignment vertical="top" wrapText="1"/>
      <protection/>
    </xf>
    <xf numFmtId="0" fontId="26" fillId="34" borderId="22" xfId="0" applyFont="1" applyFill="1" applyBorder="1" applyAlignment="1" applyProtection="1">
      <alignment vertical="top" wrapText="1"/>
      <protection/>
    </xf>
    <xf numFmtId="0" fontId="26" fillId="10" borderId="59" xfId="0" applyFont="1" applyFill="1" applyBorder="1" applyAlignment="1" applyProtection="1">
      <alignment horizontal="center" vertical="center" wrapText="1"/>
      <protection/>
    </xf>
    <xf numFmtId="0" fontId="26" fillId="10" borderId="22" xfId="0" applyFont="1" applyFill="1" applyBorder="1" applyAlignment="1" applyProtection="1">
      <alignment horizontal="center" vertical="center" wrapText="1"/>
      <protection/>
    </xf>
    <xf numFmtId="0" fontId="31" fillId="10" borderId="17" xfId="0" applyFont="1" applyFill="1" applyBorder="1" applyAlignment="1" applyProtection="1">
      <alignment horizontal="left"/>
      <protection/>
    </xf>
    <xf numFmtId="0" fontId="26" fillId="34" borderId="17" xfId="0" applyFont="1" applyFill="1" applyBorder="1" applyAlignment="1" applyProtection="1">
      <alignment horizontal="left"/>
      <protection locked="0"/>
    </xf>
    <xf numFmtId="0" fontId="125" fillId="34" borderId="17" xfId="53" applyFont="1" applyFill="1" applyBorder="1" applyAlignment="1" applyProtection="1">
      <alignment horizontal="left"/>
      <protection locked="0"/>
    </xf>
    <xf numFmtId="0" fontId="30" fillId="10" borderId="44" xfId="0" applyFont="1" applyFill="1" applyBorder="1" applyAlignment="1" applyProtection="1">
      <alignment horizontal="left" vertical="center" wrapText="1"/>
      <protection/>
    </xf>
    <xf numFmtId="0" fontId="30" fillId="10" borderId="11" xfId="0" applyFont="1" applyFill="1" applyBorder="1" applyAlignment="1" applyProtection="1">
      <alignment horizontal="left" vertical="center" wrapText="1"/>
      <protection/>
    </xf>
    <xf numFmtId="0" fontId="27" fillId="10" borderId="44" xfId="0" applyFont="1" applyFill="1" applyBorder="1" applyAlignment="1" applyProtection="1">
      <alignment horizontal="center" vertical="center" wrapText="1"/>
      <protection/>
    </xf>
    <xf numFmtId="0" fontId="27" fillId="10" borderId="21" xfId="0" applyFont="1" applyFill="1" applyBorder="1" applyAlignment="1" applyProtection="1">
      <alignment horizontal="center" vertical="center" wrapText="1"/>
      <protection/>
    </xf>
    <xf numFmtId="0" fontId="26" fillId="34" borderId="11" xfId="0" applyFont="1" applyFill="1" applyBorder="1" applyAlignment="1" applyProtection="1">
      <alignment horizontal="center" vertical="center" wrapText="1"/>
      <protection/>
    </xf>
    <xf numFmtId="0" fontId="26" fillId="34" borderId="13" xfId="0" applyFont="1" applyFill="1" applyBorder="1" applyAlignment="1" applyProtection="1">
      <alignment horizontal="center" vertical="center" wrapText="1"/>
      <protection/>
    </xf>
    <xf numFmtId="0" fontId="26" fillId="34" borderId="14" xfId="0" applyFont="1" applyFill="1" applyBorder="1" applyAlignment="1" applyProtection="1">
      <alignment horizontal="center" vertical="center" wrapText="1"/>
      <protection/>
    </xf>
    <xf numFmtId="0" fontId="26" fillId="34" borderId="15" xfId="0" applyFont="1" applyFill="1" applyBorder="1" applyAlignment="1" applyProtection="1">
      <alignment horizontal="center" vertical="center" wrapText="1"/>
      <protection/>
    </xf>
    <xf numFmtId="0" fontId="26" fillId="34" borderId="18" xfId="0" applyFont="1" applyFill="1" applyBorder="1" applyAlignment="1" applyProtection="1">
      <alignment horizontal="center" vertical="center" wrapText="1"/>
      <protection/>
    </xf>
    <xf numFmtId="0" fontId="26" fillId="34" borderId="19" xfId="0" applyFont="1" applyFill="1" applyBorder="1" applyAlignment="1" applyProtection="1">
      <alignment horizontal="center" vertical="center" wrapText="1"/>
      <protection/>
    </xf>
    <xf numFmtId="0" fontId="28" fillId="34" borderId="11" xfId="0" applyFont="1" applyFill="1" applyBorder="1" applyAlignment="1" applyProtection="1">
      <alignment horizontal="center" vertical="top" wrapText="1"/>
      <protection/>
    </xf>
    <xf numFmtId="0" fontId="28" fillId="34" borderId="13" xfId="0" applyFont="1" applyFill="1" applyBorder="1" applyAlignment="1" applyProtection="1">
      <alignment horizontal="center" vertical="top" wrapText="1"/>
      <protection/>
    </xf>
    <xf numFmtId="0" fontId="28" fillId="34" borderId="14" xfId="0" applyFont="1" applyFill="1" applyBorder="1" applyAlignment="1" applyProtection="1">
      <alignment horizontal="center" vertical="top" wrapText="1"/>
      <protection/>
    </xf>
    <xf numFmtId="0" fontId="28" fillId="34" borderId="15" xfId="0" applyFont="1" applyFill="1" applyBorder="1" applyAlignment="1" applyProtection="1">
      <alignment horizontal="center" vertical="top" wrapText="1"/>
      <protection/>
    </xf>
    <xf numFmtId="0" fontId="28" fillId="34" borderId="18" xfId="0" applyFont="1" applyFill="1" applyBorder="1" applyAlignment="1" applyProtection="1">
      <alignment horizontal="center" vertical="top" wrapText="1"/>
      <protection/>
    </xf>
    <xf numFmtId="0" fontId="28" fillId="34" borderId="19" xfId="0" applyFont="1" applyFill="1" applyBorder="1" applyAlignment="1" applyProtection="1">
      <alignment horizontal="center" vertical="top" wrapText="1"/>
      <protection/>
    </xf>
    <xf numFmtId="0" fontId="26" fillId="34" borderId="17" xfId="0" applyFont="1" applyFill="1" applyBorder="1" applyAlignment="1" applyProtection="1">
      <alignment horizontal="left" vertical="center" wrapText="1"/>
      <protection/>
    </xf>
    <xf numFmtId="0" fontId="79" fillId="34" borderId="22" xfId="0" applyFont="1" applyFill="1" applyBorder="1" applyAlignment="1">
      <alignment horizontal="center" vertical="top"/>
    </xf>
    <xf numFmtId="0" fontId="26" fillId="10" borderId="44" xfId="0" applyFont="1" applyFill="1" applyBorder="1" applyAlignment="1" applyProtection="1">
      <alignment horizontal="center" vertical="center"/>
      <protection/>
    </xf>
    <xf numFmtId="0" fontId="26" fillId="10" borderId="21" xfId="0" applyFont="1" applyFill="1" applyBorder="1" applyAlignment="1" applyProtection="1">
      <alignment horizontal="center" vertical="center"/>
      <protection/>
    </xf>
    <xf numFmtId="0" fontId="26" fillId="10" borderId="20" xfId="0" applyFont="1" applyFill="1" applyBorder="1" applyAlignment="1" applyProtection="1">
      <alignment horizontal="center" vertical="center"/>
      <protection/>
    </xf>
    <xf numFmtId="0" fontId="28" fillId="34" borderId="44" xfId="0" applyFont="1" applyFill="1" applyBorder="1" applyAlignment="1" applyProtection="1">
      <alignment horizontal="left" vertical="top" wrapText="1"/>
      <protection/>
    </xf>
    <xf numFmtId="0" fontId="28" fillId="34" borderId="21" xfId="0" applyFont="1" applyFill="1" applyBorder="1" applyAlignment="1" applyProtection="1">
      <alignment horizontal="left" vertical="top" wrapText="1"/>
      <protection/>
    </xf>
    <xf numFmtId="0" fontId="28" fillId="34" borderId="20" xfId="0" applyFont="1" applyFill="1" applyBorder="1" applyAlignment="1" applyProtection="1">
      <alignment horizontal="left" vertical="top" wrapText="1"/>
      <protection/>
    </xf>
    <xf numFmtId="0" fontId="26" fillId="34" borderId="11" xfId="0" applyFont="1" applyFill="1" applyBorder="1" applyAlignment="1" applyProtection="1">
      <alignment vertical="top" wrapText="1"/>
      <protection/>
    </xf>
    <xf numFmtId="0" fontId="0" fillId="0" borderId="13" xfId="0" applyBorder="1" applyAlignment="1">
      <alignment vertical="top" wrapText="1"/>
    </xf>
    <xf numFmtId="0" fontId="26" fillId="34" borderId="13" xfId="0" applyFont="1" applyFill="1" applyBorder="1" applyAlignment="1" applyProtection="1">
      <alignment vertical="top" wrapText="1"/>
      <protection/>
    </xf>
    <xf numFmtId="0" fontId="26" fillId="34" borderId="14" xfId="0" applyFont="1" applyFill="1" applyBorder="1" applyAlignment="1" applyProtection="1">
      <alignment vertical="top" wrapText="1"/>
      <protection/>
    </xf>
    <xf numFmtId="0" fontId="26" fillId="34" borderId="15" xfId="0" applyFont="1" applyFill="1" applyBorder="1" applyAlignment="1" applyProtection="1">
      <alignment vertical="top" wrapText="1"/>
      <protection/>
    </xf>
    <xf numFmtId="0" fontId="26" fillId="34" borderId="11" xfId="0" applyFont="1" applyFill="1" applyBorder="1" applyAlignment="1" applyProtection="1">
      <alignment horizontal="center" vertical="top" wrapText="1"/>
      <protection/>
    </xf>
    <xf numFmtId="0" fontId="26" fillId="34" borderId="13" xfId="0" applyFont="1" applyFill="1" applyBorder="1" applyAlignment="1" applyProtection="1">
      <alignment horizontal="center" vertical="top" wrapText="1"/>
      <protection/>
    </xf>
    <xf numFmtId="0" fontId="26" fillId="34" borderId="14" xfId="0" applyFont="1" applyFill="1" applyBorder="1" applyAlignment="1" applyProtection="1">
      <alignment horizontal="center" vertical="top" wrapText="1"/>
      <protection/>
    </xf>
    <xf numFmtId="0" fontId="26" fillId="34" borderId="15" xfId="0" applyFont="1" applyFill="1" applyBorder="1" applyAlignment="1" applyProtection="1">
      <alignment horizontal="center" vertical="top" wrapText="1"/>
      <protection/>
    </xf>
    <xf numFmtId="0" fontId="26" fillId="34" borderId="44" xfId="0" applyFont="1" applyFill="1" applyBorder="1" applyAlignment="1" applyProtection="1">
      <alignment horizontal="left" vertical="top" wrapText="1"/>
      <protection/>
    </xf>
    <xf numFmtId="0" fontId="26" fillId="34" borderId="21" xfId="0" applyFont="1" applyFill="1" applyBorder="1" applyAlignment="1" applyProtection="1">
      <alignment horizontal="left" vertical="top" wrapText="1"/>
      <protection/>
    </xf>
    <xf numFmtId="0" fontId="28" fillId="34" borderId="11" xfId="0" applyFont="1" applyFill="1" applyBorder="1" applyAlignment="1" applyProtection="1">
      <alignment vertical="top" wrapText="1"/>
      <protection/>
    </xf>
    <xf numFmtId="0" fontId="28" fillId="34" borderId="13" xfId="0" applyFont="1" applyFill="1" applyBorder="1" applyAlignment="1" applyProtection="1">
      <alignment vertical="top" wrapText="1"/>
      <protection/>
    </xf>
    <xf numFmtId="0" fontId="28" fillId="34" borderId="14" xfId="0" applyFont="1" applyFill="1" applyBorder="1" applyAlignment="1" applyProtection="1">
      <alignment vertical="top" wrapText="1"/>
      <protection/>
    </xf>
    <xf numFmtId="0" fontId="28" fillId="34" borderId="15" xfId="0" applyFont="1" applyFill="1" applyBorder="1" applyAlignment="1" applyProtection="1">
      <alignment vertical="top" wrapText="1"/>
      <protection/>
    </xf>
    <xf numFmtId="0" fontId="26" fillId="34" borderId="17" xfId="0" applyFont="1" applyFill="1" applyBorder="1" applyAlignment="1" applyProtection="1">
      <alignment horizontal="left" vertical="top"/>
      <protection/>
    </xf>
    <xf numFmtId="0" fontId="95" fillId="34" borderId="17" xfId="53" applyFill="1" applyBorder="1" applyAlignment="1" applyProtection="1">
      <alignment horizontal="left"/>
      <protection locked="0"/>
    </xf>
    <xf numFmtId="0" fontId="28" fillId="0" borderId="0" xfId="0"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21" xfId="0" applyBorder="1" applyAlignment="1">
      <alignment horizontal="left" vertical="top" wrapText="1"/>
    </xf>
    <xf numFmtId="0" fontId="28" fillId="0" borderId="12" xfId="0" applyFont="1" applyFill="1" applyBorder="1" applyAlignment="1" applyProtection="1">
      <alignment horizontal="left" vertical="top" wrapText="1"/>
      <protection/>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9" xfId="0" applyBorder="1" applyAlignment="1">
      <alignment/>
    </xf>
    <xf numFmtId="0" fontId="29" fillId="34" borderId="59" xfId="0" applyFont="1" applyFill="1" applyBorder="1" applyAlignment="1" applyProtection="1">
      <alignment horizontal="center"/>
      <protection/>
    </xf>
    <xf numFmtId="0" fontId="29" fillId="34" borderId="10" xfId="0" applyFont="1" applyFill="1" applyBorder="1" applyAlignment="1" applyProtection="1">
      <alignment horizontal="center"/>
      <protection/>
    </xf>
    <xf numFmtId="0" fontId="29" fillId="34" borderId="22" xfId="0" applyFont="1" applyFill="1" applyBorder="1" applyAlignment="1" applyProtection="1">
      <alignment horizontal="center"/>
      <protection/>
    </xf>
    <xf numFmtId="0" fontId="30" fillId="10" borderId="12" xfId="0" applyFont="1" applyFill="1" applyBorder="1" applyAlignment="1" applyProtection="1">
      <alignment horizontal="center" wrapText="1"/>
      <protection/>
    </xf>
    <xf numFmtId="0" fontId="27" fillId="10" borderId="0" xfId="0" applyFont="1" applyFill="1" applyBorder="1" applyAlignment="1" applyProtection="1">
      <alignment horizontal="center" vertical="center" wrapText="1"/>
      <protection/>
    </xf>
    <xf numFmtId="0" fontId="27" fillId="10" borderId="0" xfId="0" applyFont="1" applyFill="1" applyBorder="1" applyAlignment="1" applyProtection="1">
      <alignment vertical="center" wrapText="1"/>
      <protection/>
    </xf>
    <xf numFmtId="0" fontId="111" fillId="0" borderId="44" xfId="0" applyFont="1" applyBorder="1" applyAlignment="1">
      <alignment horizontal="left" vertical="top" wrapText="1"/>
    </xf>
    <xf numFmtId="0" fontId="111" fillId="0" borderId="21" xfId="0" applyFont="1" applyBorder="1" applyAlignment="1">
      <alignment horizontal="left" vertical="top" wrapText="1"/>
    </xf>
    <xf numFmtId="0" fontId="111" fillId="0" borderId="20" xfId="0" applyFont="1" applyBorder="1" applyAlignment="1">
      <alignment horizontal="left" vertical="top" wrapText="1"/>
    </xf>
    <xf numFmtId="0" fontId="28" fillId="34" borderId="17" xfId="0" applyFont="1" applyFill="1" applyBorder="1" applyAlignment="1" applyProtection="1">
      <alignment vertical="center" wrapText="1"/>
      <protection/>
    </xf>
    <xf numFmtId="0" fontId="0" fillId="0" borderId="17" xfId="0" applyBorder="1" applyAlignment="1">
      <alignment horizontal="left" vertical="top" wrapText="1"/>
    </xf>
    <xf numFmtId="0" fontId="2" fillId="34" borderId="32" xfId="0" applyFont="1" applyFill="1" applyBorder="1" applyAlignment="1" applyProtection="1">
      <alignment vertical="center" wrapText="1"/>
      <protection/>
    </xf>
    <xf numFmtId="0" fontId="2" fillId="34" borderId="54" xfId="0" applyFont="1" applyFill="1" applyBorder="1" applyAlignment="1" applyProtection="1">
      <alignment vertical="center" wrapText="1"/>
      <protection/>
    </xf>
    <xf numFmtId="0" fontId="2" fillId="34" borderId="46" xfId="0" applyFont="1" applyFill="1" applyBorder="1" applyAlignment="1" applyProtection="1">
      <alignment vertical="center" wrapText="1"/>
      <protection/>
    </xf>
    <xf numFmtId="0" fontId="0" fillId="0" borderId="10" xfId="0" applyBorder="1" applyAlignment="1">
      <alignment/>
    </xf>
    <xf numFmtId="0" fontId="0" fillId="0" borderId="22" xfId="0" applyBorder="1" applyAlignment="1">
      <alignment/>
    </xf>
    <xf numFmtId="0" fontId="126" fillId="10" borderId="12" xfId="0" applyFont="1" applyFill="1" applyBorder="1" applyAlignment="1">
      <alignment horizontal="center"/>
    </xf>
    <xf numFmtId="0" fontId="3" fillId="34" borderId="31" xfId="0" applyFont="1" applyFill="1" applyBorder="1" applyAlignment="1" applyProtection="1">
      <alignment horizontal="center" vertical="center" wrapText="1"/>
      <protection/>
    </xf>
    <xf numFmtId="0" fontId="2" fillId="34" borderId="36" xfId="0" applyFont="1" applyFill="1" applyBorder="1" applyAlignment="1" applyProtection="1">
      <alignment vertical="center" wrapText="1"/>
      <protection/>
    </xf>
    <xf numFmtId="0" fontId="2" fillId="34" borderId="29" xfId="0" applyFont="1" applyFill="1" applyBorder="1" applyAlignment="1" applyProtection="1">
      <alignment vertical="center" wrapText="1"/>
      <protection/>
    </xf>
    <xf numFmtId="0" fontId="5" fillId="10" borderId="0" xfId="0" applyFont="1" applyFill="1" applyBorder="1" applyAlignment="1" applyProtection="1">
      <alignment horizontal="center" vertical="center" wrapText="1"/>
      <protection/>
    </xf>
    <xf numFmtId="0" fontId="13" fillId="34" borderId="36" xfId="0" applyFont="1" applyFill="1" applyBorder="1" applyAlignment="1" applyProtection="1">
      <alignment vertical="top" wrapText="1"/>
      <protection/>
    </xf>
    <xf numFmtId="0" fontId="46" fillId="0" borderId="36" xfId="0" applyFont="1" applyBorder="1" applyAlignment="1">
      <alignment vertical="top"/>
    </xf>
    <xf numFmtId="0" fontId="2" fillId="34" borderId="52" xfId="0" applyFont="1" applyFill="1" applyBorder="1" applyAlignment="1" applyProtection="1">
      <alignment vertical="top" wrapText="1"/>
      <protection/>
    </xf>
    <xf numFmtId="0" fontId="2" fillId="34" borderId="70" xfId="0" applyFont="1" applyFill="1" applyBorder="1" applyAlignment="1" applyProtection="1">
      <alignment vertical="top" wrapText="1"/>
      <protection/>
    </xf>
    <xf numFmtId="0" fontId="0" fillId="0" borderId="70" xfId="0" applyBorder="1" applyAlignment="1">
      <alignment vertical="top" wrapText="1"/>
    </xf>
    <xf numFmtId="0" fontId="2" fillId="34" borderId="52" xfId="0" applyFont="1" applyFill="1" applyBorder="1" applyAlignment="1" applyProtection="1">
      <alignment vertical="top" wrapText="1" shrinkToFit="1"/>
      <protection/>
    </xf>
    <xf numFmtId="0" fontId="2" fillId="34" borderId="70" xfId="0" applyFont="1" applyFill="1" applyBorder="1" applyAlignment="1" applyProtection="1">
      <alignment vertical="top" wrapText="1" shrinkToFit="1"/>
      <protection/>
    </xf>
    <xf numFmtId="0" fontId="2" fillId="34" borderId="37" xfId="0" applyFont="1" applyFill="1" applyBorder="1" applyAlignment="1" applyProtection="1">
      <alignment horizontal="center" vertical="top" wrapText="1"/>
      <protection/>
    </xf>
    <xf numFmtId="0" fontId="2" fillId="34" borderId="71" xfId="0" applyFont="1" applyFill="1" applyBorder="1" applyAlignment="1" applyProtection="1">
      <alignment horizontal="center" vertical="top" wrapText="1"/>
      <protection/>
    </xf>
    <xf numFmtId="0" fontId="2" fillId="34" borderId="41" xfId="0" applyFont="1" applyFill="1" applyBorder="1" applyAlignment="1" applyProtection="1">
      <alignment horizontal="center" vertical="top" wrapText="1"/>
      <protection/>
    </xf>
    <xf numFmtId="0" fontId="2" fillId="34" borderId="42" xfId="0" applyFont="1" applyFill="1" applyBorder="1" applyAlignment="1" applyProtection="1">
      <alignment horizontal="center" vertical="top" wrapText="1"/>
      <protection/>
    </xf>
    <xf numFmtId="0" fontId="2" fillId="34" borderId="72" xfId="0" applyFont="1" applyFill="1" applyBorder="1" applyAlignment="1" applyProtection="1">
      <alignment horizontal="center" vertical="top" wrapText="1"/>
      <protection/>
    </xf>
    <xf numFmtId="0" fontId="2" fillId="34" borderId="60" xfId="0" applyFont="1" applyFill="1" applyBorder="1" applyAlignment="1" applyProtection="1">
      <alignment horizontal="center" vertical="top" wrapText="1"/>
      <protection/>
    </xf>
    <xf numFmtId="0" fontId="2" fillId="34" borderId="73" xfId="0" applyFont="1" applyFill="1" applyBorder="1" applyAlignment="1" applyProtection="1">
      <alignment horizontal="center" vertical="top" wrapText="1"/>
      <protection/>
    </xf>
    <xf numFmtId="0" fontId="2" fillId="34" borderId="74" xfId="0" applyFont="1" applyFill="1" applyBorder="1" applyAlignment="1" applyProtection="1">
      <alignment horizontal="center" vertical="top" wrapText="1"/>
      <protection/>
    </xf>
    <xf numFmtId="0" fontId="2" fillId="34" borderId="75" xfId="0" applyFont="1" applyFill="1" applyBorder="1" applyAlignment="1" applyProtection="1">
      <alignment horizontal="center" vertical="top" wrapText="1"/>
      <protection/>
    </xf>
    <xf numFmtId="0" fontId="2" fillId="34" borderId="76" xfId="0" applyFont="1" applyFill="1" applyBorder="1" applyAlignment="1" applyProtection="1">
      <alignment horizontal="center" vertical="top" wrapText="1"/>
      <protection/>
    </xf>
    <xf numFmtId="0" fontId="2" fillId="34" borderId="55" xfId="0" applyFont="1" applyFill="1" applyBorder="1" applyAlignment="1" applyProtection="1">
      <alignment horizontal="center" vertical="top" wrapText="1"/>
      <protection/>
    </xf>
    <xf numFmtId="0" fontId="2" fillId="34" borderId="77" xfId="0" applyFont="1" applyFill="1" applyBorder="1" applyAlignment="1" applyProtection="1">
      <alignment horizontal="center" vertical="top" wrapText="1"/>
      <protection/>
    </xf>
    <xf numFmtId="0" fontId="2" fillId="34" borderId="31" xfId="0" applyFont="1" applyFill="1" applyBorder="1" applyAlignment="1" applyProtection="1">
      <alignment horizontal="center" vertical="top" wrapText="1"/>
      <protection/>
    </xf>
    <xf numFmtId="0" fontId="2" fillId="34" borderId="40" xfId="0" applyFont="1" applyFill="1" applyBorder="1" applyAlignment="1" applyProtection="1">
      <alignment horizontal="center" vertical="top" wrapText="1"/>
      <protection/>
    </xf>
    <xf numFmtId="0" fontId="2" fillId="34" borderId="49" xfId="0" applyFont="1" applyFill="1" applyBorder="1" applyAlignment="1" applyProtection="1">
      <alignment horizontal="center" vertical="top" wrapText="1"/>
      <protection/>
    </xf>
    <xf numFmtId="0" fontId="2" fillId="34" borderId="23" xfId="0" applyFont="1" applyFill="1" applyBorder="1" applyAlignment="1" applyProtection="1">
      <alignment horizontal="left" vertical="top" wrapText="1"/>
      <protection/>
    </xf>
    <xf numFmtId="0" fontId="2" fillId="34" borderId="70" xfId="0" applyFont="1" applyFill="1" applyBorder="1" applyAlignment="1" applyProtection="1">
      <alignment horizontal="left" vertical="top" wrapText="1"/>
      <protection/>
    </xf>
    <xf numFmtId="0" fontId="2" fillId="34" borderId="50" xfId="0" applyFont="1" applyFill="1" applyBorder="1" applyAlignment="1" applyProtection="1">
      <alignment horizontal="left" vertical="top" wrapText="1"/>
      <protection/>
    </xf>
    <xf numFmtId="0" fontId="13" fillId="34" borderId="37" xfId="0" applyFont="1" applyFill="1" applyBorder="1" applyAlignment="1" applyProtection="1">
      <alignment horizontal="left" vertical="top" wrapText="1"/>
      <protection/>
    </xf>
    <xf numFmtId="0" fontId="13" fillId="34" borderId="71" xfId="0" applyFont="1" applyFill="1" applyBorder="1" applyAlignment="1" applyProtection="1">
      <alignment horizontal="left" vertical="top" wrapText="1"/>
      <protection/>
    </xf>
    <xf numFmtId="0" fontId="2" fillId="34" borderId="52" xfId="0" applyFont="1" applyFill="1" applyBorder="1" applyAlignment="1" applyProtection="1">
      <alignment horizontal="left" vertical="top" wrapText="1"/>
      <protection/>
    </xf>
    <xf numFmtId="0" fontId="2" fillId="34" borderId="78" xfId="0" applyFont="1" applyFill="1" applyBorder="1" applyAlignment="1" applyProtection="1">
      <alignment horizontal="left" vertical="top" wrapText="1"/>
      <protection/>
    </xf>
    <xf numFmtId="0" fontId="2" fillId="34" borderId="41" xfId="0" applyFont="1" applyFill="1" applyBorder="1" applyAlignment="1" applyProtection="1">
      <alignment horizontal="center" vertical="center" wrapText="1"/>
      <protection/>
    </xf>
    <xf numFmtId="0" fontId="2" fillId="34" borderId="42" xfId="0" applyFont="1" applyFill="1" applyBorder="1" applyAlignment="1" applyProtection="1">
      <alignment horizontal="center" vertical="center" wrapText="1"/>
      <protection/>
    </xf>
    <xf numFmtId="0" fontId="2" fillId="34" borderId="72" xfId="0" applyFont="1" applyFill="1" applyBorder="1" applyAlignment="1" applyProtection="1">
      <alignment horizontal="center" vertical="center" wrapText="1"/>
      <protection/>
    </xf>
    <xf numFmtId="0" fontId="2" fillId="34" borderId="60" xfId="0" applyFont="1" applyFill="1" applyBorder="1" applyAlignment="1" applyProtection="1">
      <alignment horizontal="center" vertical="center" wrapText="1"/>
      <protection/>
    </xf>
    <xf numFmtId="0" fontId="2" fillId="34" borderId="37" xfId="0" applyFont="1" applyFill="1" applyBorder="1" applyAlignment="1" applyProtection="1">
      <alignment horizontal="center" vertical="center" wrapText="1"/>
      <protection/>
    </xf>
    <xf numFmtId="0" fontId="2" fillId="34" borderId="71" xfId="0" applyFont="1" applyFill="1" applyBorder="1" applyAlignment="1" applyProtection="1">
      <alignment horizontal="center" vertical="center" wrapText="1"/>
      <protection/>
    </xf>
    <xf numFmtId="0" fontId="13" fillId="34" borderId="31" xfId="0" applyFont="1" applyFill="1" applyBorder="1" applyAlignment="1" applyProtection="1">
      <alignment horizontal="center" vertical="top" wrapText="1"/>
      <protection/>
    </xf>
    <xf numFmtId="0" fontId="13" fillId="34" borderId="40" xfId="0" applyFont="1" applyFill="1" applyBorder="1" applyAlignment="1" applyProtection="1">
      <alignment horizontal="center" vertical="top" wrapText="1"/>
      <protection/>
    </xf>
    <xf numFmtId="0" fontId="13" fillId="34" borderId="49" xfId="0" applyFont="1" applyFill="1" applyBorder="1" applyAlignment="1" applyProtection="1">
      <alignment horizontal="center" vertical="top" wrapText="1"/>
      <protection/>
    </xf>
    <xf numFmtId="0" fontId="103" fillId="34" borderId="52" xfId="0" applyFont="1" applyFill="1" applyBorder="1" applyAlignment="1" applyProtection="1">
      <alignment horizontal="left" vertical="top" wrapText="1"/>
      <protection/>
    </xf>
    <xf numFmtId="0" fontId="103" fillId="34" borderId="78" xfId="0" applyFont="1" applyFill="1" applyBorder="1" applyAlignment="1" applyProtection="1">
      <alignment horizontal="left" vertical="top" wrapText="1"/>
      <protection/>
    </xf>
    <xf numFmtId="0" fontId="103" fillId="34" borderId="37" xfId="0" applyFont="1" applyFill="1" applyBorder="1" applyAlignment="1" applyProtection="1">
      <alignment horizontal="left" vertical="top" wrapText="1"/>
      <protection/>
    </xf>
    <xf numFmtId="0" fontId="103" fillId="34" borderId="71" xfId="0" applyFont="1" applyFill="1" applyBorder="1" applyAlignment="1" applyProtection="1">
      <alignment horizontal="left" vertical="top" wrapText="1"/>
      <protection/>
    </xf>
    <xf numFmtId="0" fontId="127" fillId="33" borderId="17" xfId="0" applyFont="1" applyFill="1" applyBorder="1" applyAlignment="1">
      <alignment horizontal="center"/>
    </xf>
    <xf numFmtId="0" fontId="105" fillId="0" borderId="59" xfId="0" applyFont="1" applyFill="1" applyBorder="1" applyAlignment="1">
      <alignment horizontal="center"/>
    </xf>
    <xf numFmtId="0" fontId="105" fillId="0" borderId="79" xfId="0" applyFont="1" applyFill="1" applyBorder="1" applyAlignment="1">
      <alignment horizontal="center"/>
    </xf>
    <xf numFmtId="0" fontId="108" fillId="10" borderId="16" xfId="0" applyFont="1" applyFill="1" applyBorder="1" applyAlignment="1">
      <alignment/>
    </xf>
    <xf numFmtId="0" fontId="106" fillId="10" borderId="12" xfId="0" applyFont="1" applyFill="1" applyBorder="1" applyAlignment="1">
      <alignment horizontal="center" vertical="center"/>
    </xf>
    <xf numFmtId="0" fontId="128" fillId="34" borderId="54" xfId="0" applyFont="1" applyFill="1" applyBorder="1" applyAlignment="1">
      <alignment horizontal="center" vertical="center"/>
    </xf>
    <xf numFmtId="0" fontId="128" fillId="34" borderId="51" xfId="0" applyFont="1" applyFill="1" applyBorder="1" applyAlignment="1">
      <alignment horizontal="center" vertical="center"/>
    </xf>
    <xf numFmtId="0" fontId="128" fillId="34" borderId="46" xfId="0" applyFont="1" applyFill="1" applyBorder="1" applyAlignment="1">
      <alignment horizontal="center" vertical="center"/>
    </xf>
    <xf numFmtId="0" fontId="18" fillId="10" borderId="11" xfId="0" applyFont="1" applyFill="1" applyBorder="1" applyAlignment="1">
      <alignment horizontal="center" vertical="top" wrapText="1"/>
    </xf>
    <xf numFmtId="0" fontId="18" fillId="10" borderId="12" xfId="0" applyFont="1" applyFill="1" applyBorder="1" applyAlignment="1">
      <alignment horizontal="center" vertical="top" wrapText="1"/>
    </xf>
    <xf numFmtId="0" fontId="115" fillId="10" borderId="12" xfId="0" applyFont="1" applyFill="1" applyBorder="1" applyAlignment="1">
      <alignment horizontal="center" vertical="top" wrapText="1"/>
    </xf>
    <xf numFmtId="0" fontId="95" fillId="10" borderId="18" xfId="53" applyFill="1" applyBorder="1" applyAlignment="1" applyProtection="1">
      <alignment horizontal="center" vertical="top" wrapText="1"/>
      <protection/>
    </xf>
    <xf numFmtId="0" fontId="95" fillId="10" borderId="16" xfId="53" applyFill="1" applyBorder="1" applyAlignment="1" applyProtection="1">
      <alignment horizontal="center" vertical="top" wrapText="1"/>
      <protection/>
    </xf>
    <xf numFmtId="0" fontId="129" fillId="0" borderId="0" xfId="0" applyFont="1" applyAlignment="1" applyProtection="1">
      <alignment horizontal="left"/>
      <protection/>
    </xf>
    <xf numFmtId="0" fontId="0" fillId="4" borderId="59" xfId="0" applyFill="1" applyBorder="1" applyAlignment="1" applyProtection="1">
      <alignment horizontal="center" vertical="center"/>
      <protection/>
    </xf>
    <xf numFmtId="0" fontId="0" fillId="4" borderId="10" xfId="0" applyFill="1" applyBorder="1" applyAlignment="1" applyProtection="1">
      <alignment horizontal="center" vertical="center"/>
      <protection/>
    </xf>
    <xf numFmtId="0" fontId="0" fillId="4" borderId="22" xfId="0" applyFill="1" applyBorder="1" applyAlignment="1" applyProtection="1">
      <alignment horizontal="center" vertical="center"/>
      <protection/>
    </xf>
    <xf numFmtId="0" fontId="0" fillId="4" borderId="37" xfId="0" applyFill="1" applyBorder="1" applyAlignment="1" applyProtection="1">
      <alignment horizontal="left" vertical="center" wrapText="1"/>
      <protection/>
    </xf>
    <xf numFmtId="0" fontId="0" fillId="4" borderId="40" xfId="0" applyFill="1" applyBorder="1" applyAlignment="1" applyProtection="1">
      <alignment horizontal="left" vertical="center" wrapText="1"/>
      <protection/>
    </xf>
    <xf numFmtId="0" fontId="0" fillId="4" borderId="49" xfId="0" applyFill="1" applyBorder="1" applyAlignment="1" applyProtection="1">
      <alignment horizontal="left" vertical="center" wrapText="1"/>
      <protection/>
    </xf>
    <xf numFmtId="0" fontId="0" fillId="4" borderId="42" xfId="0" applyFill="1" applyBorder="1" applyAlignment="1" applyProtection="1">
      <alignment horizontal="left" vertical="center" wrapText="1"/>
      <protection/>
    </xf>
    <xf numFmtId="0" fontId="0" fillId="4" borderId="76" xfId="0" applyFill="1" applyBorder="1" applyAlignment="1" applyProtection="1">
      <alignment horizontal="left" vertical="center" wrapText="1"/>
      <protection/>
    </xf>
    <xf numFmtId="0" fontId="0" fillId="4" borderId="77" xfId="0" applyFill="1" applyBorder="1" applyAlignment="1" applyProtection="1">
      <alignment horizontal="left" vertical="center" wrapText="1"/>
      <protection/>
    </xf>
    <xf numFmtId="0" fontId="116" fillId="6" borderId="57" xfId="0" applyFont="1" applyFill="1" applyBorder="1" applyAlignment="1" applyProtection="1">
      <alignment horizontal="center" vertical="center" wrapText="1"/>
      <protection/>
    </xf>
    <xf numFmtId="0" fontId="116" fillId="6" borderId="48" xfId="0" applyFont="1" applyFill="1" applyBorder="1" applyAlignment="1" applyProtection="1">
      <alignment horizontal="center" vertical="center" wrapText="1"/>
      <protection/>
    </xf>
    <xf numFmtId="0" fontId="98" fillId="31" borderId="37" xfId="56" applyBorder="1" applyAlignment="1" applyProtection="1">
      <alignment horizontal="center" wrapText="1"/>
      <protection locked="0"/>
    </xf>
    <xf numFmtId="0" fontId="98" fillId="31" borderId="49" xfId="56" applyBorder="1" applyAlignment="1" applyProtection="1">
      <alignment horizontal="center" wrapText="1"/>
      <protection locked="0"/>
    </xf>
    <xf numFmtId="0" fontId="98" fillId="31" borderId="52" xfId="56" applyBorder="1" applyAlignment="1" applyProtection="1">
      <alignment horizontal="center" wrapText="1"/>
      <protection locked="0"/>
    </xf>
    <xf numFmtId="0" fontId="98" fillId="31" borderId="50" xfId="56" applyBorder="1" applyAlignment="1" applyProtection="1">
      <alignment horizontal="center" wrapText="1"/>
      <protection locked="0"/>
    </xf>
    <xf numFmtId="0" fontId="98" fillId="36" borderId="37" xfId="56" applyFill="1" applyBorder="1" applyAlignment="1" applyProtection="1">
      <alignment horizontal="center" wrapText="1"/>
      <protection locked="0"/>
    </xf>
    <xf numFmtId="0" fontId="98" fillId="36" borderId="49" xfId="56" applyFill="1" applyBorder="1" applyAlignment="1" applyProtection="1">
      <alignment horizontal="center" wrapText="1"/>
      <protection locked="0"/>
    </xf>
    <xf numFmtId="0" fontId="98" fillId="36" borderId="52" xfId="56" applyFill="1" applyBorder="1" applyAlignment="1" applyProtection="1">
      <alignment horizontal="center" wrapText="1"/>
      <protection locked="0"/>
    </xf>
    <xf numFmtId="0" fontId="98" fillId="36" borderId="50" xfId="56" applyFill="1" applyBorder="1" applyAlignment="1" applyProtection="1">
      <alignment horizontal="center" wrapText="1"/>
      <protection locked="0"/>
    </xf>
    <xf numFmtId="0" fontId="0" fillId="0" borderId="37" xfId="0" applyBorder="1" applyAlignment="1" applyProtection="1">
      <alignment horizontal="left" vertical="center" wrapText="1"/>
      <protection/>
    </xf>
    <xf numFmtId="0" fontId="0" fillId="0" borderId="40" xfId="0" applyBorder="1" applyAlignment="1" applyProtection="1">
      <alignment horizontal="left" vertical="center" wrapText="1"/>
      <protection/>
    </xf>
    <xf numFmtId="0" fontId="0" fillId="0" borderId="49" xfId="0" applyBorder="1" applyAlignment="1" applyProtection="1">
      <alignment horizontal="left" vertical="center" wrapText="1"/>
      <protection/>
    </xf>
    <xf numFmtId="0" fontId="0" fillId="0" borderId="37" xfId="0"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120" fillId="31" borderId="37" xfId="56" applyFont="1" applyBorder="1" applyAlignment="1" applyProtection="1">
      <alignment horizontal="center" vertical="center"/>
      <protection locked="0"/>
    </xf>
    <xf numFmtId="0" fontId="120" fillId="31" borderId="49" xfId="56" applyFont="1" applyBorder="1" applyAlignment="1" applyProtection="1">
      <alignment horizontal="center" vertical="center"/>
      <protection locked="0"/>
    </xf>
    <xf numFmtId="0" fontId="120" fillId="36" borderId="37" xfId="56" applyFont="1" applyFill="1" applyBorder="1" applyAlignment="1" applyProtection="1">
      <alignment horizontal="center" vertical="center"/>
      <protection locked="0"/>
    </xf>
    <xf numFmtId="0" fontId="120" fillId="36" borderId="49" xfId="56" applyFont="1" applyFill="1" applyBorder="1" applyAlignment="1" applyProtection="1">
      <alignment horizontal="center" vertical="center"/>
      <protection locked="0"/>
    </xf>
    <xf numFmtId="0" fontId="116" fillId="6" borderId="57" xfId="0" applyFont="1" applyFill="1" applyBorder="1" applyAlignment="1" applyProtection="1">
      <alignment horizontal="center" vertical="center"/>
      <protection/>
    </xf>
    <xf numFmtId="0" fontId="116" fillId="6" borderId="48" xfId="0" applyFont="1" applyFill="1" applyBorder="1" applyAlignment="1" applyProtection="1">
      <alignment horizontal="center" vertical="center"/>
      <protection/>
    </xf>
    <xf numFmtId="0" fontId="116" fillId="6" borderId="54" xfId="0" applyFont="1" applyFill="1" applyBorder="1" applyAlignment="1" applyProtection="1">
      <alignment horizontal="center" vertical="center" wrapText="1"/>
      <protection/>
    </xf>
    <xf numFmtId="0" fontId="116" fillId="6" borderId="53" xfId="0" applyFont="1" applyFill="1" applyBorder="1" applyAlignment="1" applyProtection="1">
      <alignment horizontal="center" vertical="center" wrapText="1"/>
      <protection/>
    </xf>
    <xf numFmtId="0" fontId="120" fillId="31" borderId="54" xfId="56" applyFont="1" applyBorder="1" applyAlignment="1" applyProtection="1">
      <alignment horizontal="center" vertical="center" wrapText="1"/>
      <protection locked="0"/>
    </xf>
    <xf numFmtId="0" fontId="120" fillId="31" borderId="53" xfId="56" applyFont="1" applyBorder="1" applyAlignment="1" applyProtection="1">
      <alignment horizontal="center" vertical="center" wrapText="1"/>
      <protection locked="0"/>
    </xf>
    <xf numFmtId="0" fontId="120" fillId="36" borderId="54" xfId="56" applyFont="1" applyFill="1" applyBorder="1" applyAlignment="1" applyProtection="1">
      <alignment horizontal="center" vertical="center" wrapText="1"/>
      <protection locked="0"/>
    </xf>
    <xf numFmtId="0" fontId="120" fillId="36" borderId="53" xfId="56" applyFont="1" applyFill="1" applyBorder="1" applyAlignment="1" applyProtection="1">
      <alignment horizontal="center" vertical="center" wrapText="1"/>
      <protection locked="0"/>
    </xf>
    <xf numFmtId="0" fontId="0" fillId="0" borderId="55" xfId="0" applyBorder="1" applyAlignment="1" applyProtection="1">
      <alignment horizontal="left" vertical="center" wrapText="1"/>
      <protection/>
    </xf>
    <xf numFmtId="0" fontId="116" fillId="6" borderId="80" xfId="0" applyFont="1" applyFill="1" applyBorder="1" applyAlignment="1" applyProtection="1">
      <alignment horizontal="center" vertical="center"/>
      <protection/>
    </xf>
    <xf numFmtId="0" fontId="116" fillId="6" borderId="64" xfId="0" applyFont="1" applyFill="1" applyBorder="1" applyAlignment="1" applyProtection="1">
      <alignment horizontal="center" vertical="center" wrapText="1"/>
      <protection/>
    </xf>
    <xf numFmtId="0" fontId="116" fillId="6" borderId="65" xfId="0" applyFont="1" applyFill="1" applyBorder="1" applyAlignment="1" applyProtection="1">
      <alignment horizontal="center" vertical="center"/>
      <protection/>
    </xf>
    <xf numFmtId="10" fontId="98" fillId="31" borderId="54" xfId="56" applyNumberFormat="1" applyBorder="1" applyAlignment="1" applyProtection="1">
      <alignment horizontal="center" vertical="center" wrapText="1"/>
      <protection locked="0"/>
    </xf>
    <xf numFmtId="10" fontId="98" fillId="31" borderId="46" xfId="56" applyNumberFormat="1" applyBorder="1" applyAlignment="1" applyProtection="1">
      <alignment horizontal="center" vertical="center" wrapText="1"/>
      <protection locked="0"/>
    </xf>
    <xf numFmtId="0" fontId="98" fillId="31" borderId="54" xfId="56" applyBorder="1" applyAlignment="1" applyProtection="1">
      <alignment horizontal="center" vertical="center" wrapText="1"/>
      <protection locked="0"/>
    </xf>
    <xf numFmtId="0" fontId="98" fillId="31" borderId="51" xfId="56" applyBorder="1" applyAlignment="1" applyProtection="1">
      <alignment horizontal="center" vertical="center" wrapText="1"/>
      <protection locked="0"/>
    </xf>
    <xf numFmtId="0" fontId="98" fillId="36" borderId="61" xfId="56" applyFill="1" applyBorder="1" applyAlignment="1" applyProtection="1">
      <alignment horizontal="center" vertical="center" wrapText="1"/>
      <protection locked="0"/>
    </xf>
    <xf numFmtId="0" fontId="98" fillId="36" borderId="46" xfId="56" applyFill="1" applyBorder="1" applyAlignment="1" applyProtection="1">
      <alignment horizontal="center" vertical="center" wrapText="1"/>
      <protection locked="0"/>
    </xf>
    <xf numFmtId="0" fontId="98" fillId="36" borderId="54" xfId="56" applyFill="1" applyBorder="1" applyAlignment="1" applyProtection="1">
      <alignment horizontal="center" vertical="center" wrapText="1"/>
      <protection locked="0"/>
    </xf>
    <xf numFmtId="0" fontId="98" fillId="36" borderId="53" xfId="56" applyFill="1" applyBorder="1" applyAlignment="1" applyProtection="1">
      <alignment horizontal="center" vertical="center" wrapText="1"/>
      <protection locked="0"/>
    </xf>
    <xf numFmtId="0" fontId="116" fillId="6" borderId="51" xfId="0" applyFont="1" applyFill="1" applyBorder="1" applyAlignment="1" applyProtection="1">
      <alignment horizontal="center" vertical="center" wrapText="1"/>
      <protection/>
    </xf>
    <xf numFmtId="0" fontId="98" fillId="31" borderId="51" xfId="56" applyBorder="1" applyAlignment="1" applyProtection="1">
      <alignment horizontal="center" vertical="center"/>
      <protection locked="0"/>
    </xf>
    <xf numFmtId="0" fontId="98" fillId="36" borderId="51" xfId="56" applyFill="1" applyBorder="1" applyAlignment="1" applyProtection="1">
      <alignment horizontal="center" vertical="center"/>
      <protection locked="0"/>
    </xf>
    <xf numFmtId="0" fontId="98" fillId="36" borderId="53" xfId="56" applyFill="1" applyBorder="1" applyAlignment="1" applyProtection="1">
      <alignment horizontal="center" vertical="center"/>
      <protection locked="0"/>
    </xf>
    <xf numFmtId="0" fontId="98" fillId="31" borderId="54" xfId="56" applyBorder="1" applyAlignment="1" applyProtection="1">
      <alignment horizontal="center"/>
      <protection locked="0"/>
    </xf>
    <xf numFmtId="0" fontId="98" fillId="31" borderId="53" xfId="56" applyBorder="1" applyAlignment="1" applyProtection="1">
      <alignment horizontal="center"/>
      <protection locked="0"/>
    </xf>
    <xf numFmtId="0" fontId="98" fillId="36" borderId="54" xfId="56" applyFill="1" applyBorder="1" applyAlignment="1" applyProtection="1">
      <alignment horizontal="center"/>
      <protection locked="0"/>
    </xf>
    <xf numFmtId="0" fontId="98" fillId="36" borderId="53" xfId="56" applyFill="1" applyBorder="1" applyAlignment="1" applyProtection="1">
      <alignment horizontal="center"/>
      <protection locked="0"/>
    </xf>
    <xf numFmtId="0" fontId="98" fillId="31" borderId="53" xfId="56" applyBorder="1" applyAlignment="1" applyProtection="1">
      <alignment horizontal="center" vertical="center" wrapText="1"/>
      <protection locked="0"/>
    </xf>
    <xf numFmtId="0" fontId="0" fillId="0" borderId="36" xfId="0" applyBorder="1" applyAlignment="1" applyProtection="1">
      <alignment horizontal="left" vertical="center" wrapText="1"/>
      <protection/>
    </xf>
    <xf numFmtId="0" fontId="116" fillId="6" borderId="46" xfId="0" applyFont="1" applyFill="1" applyBorder="1" applyAlignment="1" applyProtection="1">
      <alignment horizontal="center" vertical="center" wrapText="1"/>
      <protection/>
    </xf>
    <xf numFmtId="0" fontId="98" fillId="31" borderId="54" xfId="56" applyBorder="1" applyAlignment="1" applyProtection="1">
      <alignment horizontal="center" vertical="center"/>
      <protection locked="0"/>
    </xf>
    <xf numFmtId="0" fontId="98" fillId="31" borderId="46" xfId="56" applyBorder="1" applyAlignment="1" applyProtection="1">
      <alignment horizontal="center" vertical="center"/>
      <protection locked="0"/>
    </xf>
    <xf numFmtId="0" fontId="98" fillId="36" borderId="54" xfId="56" applyFill="1" applyBorder="1" applyAlignment="1" applyProtection="1">
      <alignment horizontal="center" vertical="center"/>
      <protection locked="0"/>
    </xf>
    <xf numFmtId="0" fontId="98" fillId="36" borderId="46" xfId="56" applyFill="1" applyBorder="1" applyAlignment="1" applyProtection="1">
      <alignment horizontal="center" vertical="center"/>
      <protection locked="0"/>
    </xf>
    <xf numFmtId="0" fontId="0" fillId="4" borderId="81" xfId="0" applyFill="1" applyBorder="1" applyAlignment="1" applyProtection="1">
      <alignment horizontal="center" vertical="center"/>
      <protection/>
    </xf>
    <xf numFmtId="0" fontId="0" fillId="4" borderId="82" xfId="0" applyFill="1" applyBorder="1" applyAlignment="1" applyProtection="1">
      <alignment horizontal="center" vertical="center"/>
      <protection/>
    </xf>
    <xf numFmtId="0" fontId="0" fillId="4" borderId="45" xfId="0" applyFill="1" applyBorder="1" applyAlignment="1" applyProtection="1">
      <alignment horizontal="center" vertical="center"/>
      <protection/>
    </xf>
    <xf numFmtId="0" fontId="116" fillId="6" borderId="64" xfId="0" applyFont="1" applyFill="1" applyBorder="1" applyAlignment="1" applyProtection="1">
      <alignment horizontal="center" vertical="center"/>
      <protection/>
    </xf>
    <xf numFmtId="0" fontId="98" fillId="31" borderId="46" xfId="56" applyBorder="1" applyAlignment="1" applyProtection="1">
      <alignment horizontal="center" vertical="center" wrapText="1"/>
      <protection locked="0"/>
    </xf>
    <xf numFmtId="0" fontId="0" fillId="0" borderId="36" xfId="0" applyBorder="1" applyAlignment="1" applyProtection="1">
      <alignment horizontal="center" vertical="center" wrapText="1"/>
      <protection/>
    </xf>
    <xf numFmtId="0" fontId="98" fillId="31" borderId="37" xfId="56" applyBorder="1" applyAlignment="1" applyProtection="1">
      <alignment horizontal="center" vertical="center"/>
      <protection locked="0"/>
    </xf>
    <xf numFmtId="0" fontId="98" fillId="31" borderId="49" xfId="56" applyBorder="1" applyAlignment="1" applyProtection="1">
      <alignment horizontal="center" vertical="center"/>
      <protection locked="0"/>
    </xf>
    <xf numFmtId="0" fontId="98" fillId="31" borderId="37" xfId="56" applyFill="1" applyBorder="1" applyAlignment="1" applyProtection="1">
      <alignment horizontal="center" vertical="center"/>
      <protection locked="0"/>
    </xf>
    <xf numFmtId="0" fontId="98" fillId="31" borderId="49" xfId="56" applyFill="1" applyBorder="1" applyAlignment="1" applyProtection="1">
      <alignment horizontal="center" vertical="center"/>
      <protection locked="0"/>
    </xf>
    <xf numFmtId="0" fontId="98" fillId="31" borderId="52" xfId="56" applyBorder="1" applyAlignment="1" applyProtection="1">
      <alignment horizontal="center" vertical="center"/>
      <protection locked="0"/>
    </xf>
    <xf numFmtId="0" fontId="98" fillId="31" borderId="50" xfId="56" applyBorder="1" applyAlignment="1" applyProtection="1">
      <alignment horizontal="center" vertical="center"/>
      <protection locked="0"/>
    </xf>
    <xf numFmtId="0" fontId="98" fillId="36" borderId="37" xfId="56" applyFill="1" applyBorder="1" applyAlignment="1" applyProtection="1">
      <alignment horizontal="center" vertical="center"/>
      <protection locked="0"/>
    </xf>
    <xf numFmtId="0" fontId="98" fillId="36" borderId="49" xfId="56" applyFill="1" applyBorder="1" applyAlignment="1" applyProtection="1">
      <alignment horizontal="center" vertical="center"/>
      <protection locked="0"/>
    </xf>
    <xf numFmtId="0" fontId="98" fillId="36" borderId="52" xfId="56" applyFill="1" applyBorder="1" applyAlignment="1" applyProtection="1">
      <alignment horizontal="center" vertical="center"/>
      <protection locked="0"/>
    </xf>
    <xf numFmtId="0" fontId="98" fillId="36" borderId="50" xfId="56" applyFill="1" applyBorder="1" applyAlignment="1" applyProtection="1">
      <alignment horizontal="center" vertical="center"/>
      <protection locked="0"/>
    </xf>
    <xf numFmtId="0" fontId="0" fillId="4" borderId="37" xfId="0" applyFill="1" applyBorder="1" applyAlignment="1" applyProtection="1">
      <alignment horizontal="center" vertical="center" wrapText="1"/>
      <protection/>
    </xf>
    <xf numFmtId="0" fontId="0" fillId="4" borderId="40" xfId="0" applyFill="1" applyBorder="1" applyAlignment="1" applyProtection="1">
      <alignment horizontal="center" vertical="center" wrapText="1"/>
      <protection/>
    </xf>
    <xf numFmtId="0" fontId="0" fillId="4" borderId="49" xfId="0" applyFill="1" applyBorder="1" applyAlignment="1" applyProtection="1">
      <alignment horizontal="center" vertical="center" wrapText="1"/>
      <protection/>
    </xf>
    <xf numFmtId="10" fontId="98" fillId="36" borderId="54" xfId="56" applyNumberFormat="1" applyFill="1" applyBorder="1" applyAlignment="1" applyProtection="1">
      <alignment horizontal="center" vertical="center"/>
      <protection locked="0"/>
    </xf>
    <xf numFmtId="10" fontId="98" fillId="36" borderId="46" xfId="56" applyNumberFormat="1" applyFill="1" applyBorder="1" applyAlignment="1" applyProtection="1">
      <alignment horizontal="center" vertical="center"/>
      <protection locked="0"/>
    </xf>
    <xf numFmtId="0" fontId="0" fillId="0" borderId="42" xfId="0" applyBorder="1" applyAlignment="1" applyProtection="1">
      <alignment horizontal="left" vertical="center" wrapText="1"/>
      <protection/>
    </xf>
    <xf numFmtId="0" fontId="0" fillId="0" borderId="77" xfId="0" applyBorder="1" applyAlignment="1" applyProtection="1">
      <alignment horizontal="left" vertical="center" wrapText="1"/>
      <protection/>
    </xf>
    <xf numFmtId="0" fontId="120" fillId="31" borderId="54" xfId="56" applyFont="1" applyBorder="1" applyAlignment="1" applyProtection="1">
      <alignment horizontal="center" vertical="center"/>
      <protection locked="0"/>
    </xf>
    <xf numFmtId="0" fontId="120" fillId="31" borderId="46" xfId="56" applyFont="1" applyBorder="1" applyAlignment="1" applyProtection="1">
      <alignment horizontal="center" vertical="center"/>
      <protection locked="0"/>
    </xf>
    <xf numFmtId="0" fontId="120" fillId="36" borderId="54" xfId="56" applyFont="1" applyFill="1" applyBorder="1" applyAlignment="1" applyProtection="1">
      <alignment horizontal="center" vertical="center"/>
      <protection locked="0"/>
    </xf>
    <xf numFmtId="0" fontId="120" fillId="36" borderId="46" xfId="56" applyFont="1" applyFill="1" applyBorder="1" applyAlignment="1" applyProtection="1">
      <alignment horizontal="center" vertical="center"/>
      <protection locked="0"/>
    </xf>
    <xf numFmtId="0" fontId="98" fillId="31" borderId="54" xfId="56" applyBorder="1" applyAlignment="1" applyProtection="1">
      <alignment horizontal="left" vertical="center" wrapText="1"/>
      <protection locked="0"/>
    </xf>
    <xf numFmtId="0" fontId="98" fillId="31" borderId="51" xfId="56" applyBorder="1" applyAlignment="1" applyProtection="1">
      <alignment horizontal="left" vertical="center" wrapText="1"/>
      <protection locked="0"/>
    </xf>
    <xf numFmtId="0" fontId="98" fillId="31" borderId="53" xfId="56" applyBorder="1" applyAlignment="1" applyProtection="1">
      <alignment horizontal="left" vertical="center" wrapText="1"/>
      <protection locked="0"/>
    </xf>
    <xf numFmtId="0" fontId="98" fillId="36" borderId="54" xfId="56" applyFill="1" applyBorder="1" applyAlignment="1" applyProtection="1">
      <alignment horizontal="left" vertical="center" wrapText="1"/>
      <protection locked="0"/>
    </xf>
    <xf numFmtId="0" fontId="98" fillId="36" borderId="51" xfId="56" applyFill="1" applyBorder="1" applyAlignment="1" applyProtection="1">
      <alignment horizontal="left" vertical="center" wrapText="1"/>
      <protection locked="0"/>
    </xf>
    <xf numFmtId="0" fontId="98" fillId="36" borderId="53" xfId="56" applyFill="1" applyBorder="1" applyAlignment="1" applyProtection="1">
      <alignment horizontal="left" vertical="center" wrapText="1"/>
      <protection locked="0"/>
    </xf>
    <xf numFmtId="0" fontId="15" fillId="10" borderId="12" xfId="0" applyFont="1" applyFill="1" applyBorder="1" applyAlignment="1" applyProtection="1">
      <alignment horizontal="left" vertical="top" wrapText="1"/>
      <protection/>
    </xf>
    <xf numFmtId="0" fontId="0" fillId="0" borderId="16" xfId="0" applyBorder="1" applyAlignment="1">
      <alignment horizontal="left" vertical="top" wrapText="1"/>
    </xf>
    <xf numFmtId="0" fontId="15" fillId="10" borderId="12" xfId="0" applyFont="1" applyFill="1" applyBorder="1" applyAlignment="1" applyProtection="1">
      <alignment vertical="top" wrapText="1"/>
      <protection/>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atyajeet.Ramchurn\AppData\Local\Microsoft\Windows\INetCache\Content.Outlook\NE6YYZSP\PPR%20Template_%20July%201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Downloads\PPR%20Template_%20July%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 val="Sheet1"/>
    </sheetNames>
    <sheetDataSet>
      <sheetData sheetId="7">
        <row r="146">
          <cell r="G146" t="str">
            <v>Community</v>
          </cell>
        </row>
        <row r="147">
          <cell r="G147" t="str">
            <v>Multi-community</v>
          </cell>
        </row>
        <row r="148">
          <cell r="G148" t="str">
            <v>Departmental</v>
          </cell>
        </row>
        <row r="149">
          <cell r="G149" t="str">
            <v>National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 val="Sheet1"/>
    </sheetNames>
    <sheetDataSet>
      <sheetData sheetId="7">
        <row r="146">
          <cell r="G146" t="str">
            <v>Community</v>
          </cell>
        </row>
        <row r="147">
          <cell r="G147" t="str">
            <v>Multi-community</v>
          </cell>
        </row>
        <row r="148">
          <cell r="G148" t="str">
            <v>Departmental</v>
          </cell>
        </row>
        <row r="149">
          <cell r="G149" t="str">
            <v>National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imon.springett@undp.org" TargetMode="External" /><Relationship Id="rId2" Type="http://schemas.openxmlformats.org/officeDocument/2006/relationships/hyperlink" Target="mailto:dirdoe@govmu.org" TargetMode="External" /><Relationship Id="rId3" Type="http://schemas.openxmlformats.org/officeDocument/2006/relationships/hyperlink" Target="mailto:ojadoo@govmu.org" TargetMode="External" /><Relationship Id="rId4" Type="http://schemas.openxmlformats.org/officeDocument/2006/relationships/hyperlink" Target="mailto:mnkhedah@yahoo.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nkhedah@yahoo.com" TargetMode="External" /><Relationship Id="rId2" Type="http://schemas.openxmlformats.org/officeDocument/2006/relationships/hyperlink" Target="mailto:sawako.tanaka@undp.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P189"/>
  <sheetViews>
    <sheetView tabSelected="1" zoomScale="70" zoomScaleNormal="70" zoomScaleSheetLayoutView="30" zoomScalePageLayoutView="90" workbookViewId="0" topLeftCell="B1">
      <selection activeCell="D13" sqref="D13"/>
    </sheetView>
  </sheetViews>
  <sheetFormatPr defaultColWidth="102.28125" defaultRowHeight="15"/>
  <cols>
    <col min="1" max="1" width="2.57421875" style="1" customWidth="1"/>
    <col min="2" max="2" width="10.8515625" style="61" customWidth="1"/>
    <col min="3" max="3" width="16.421875" style="61" customWidth="1"/>
    <col min="4" max="4" width="145.421875" style="1" customWidth="1"/>
    <col min="5" max="5" width="13.4218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62"/>
      <c r="C2" s="63"/>
      <c r="D2" s="28"/>
      <c r="E2" s="29"/>
    </row>
    <row r="3" spans="2:5" ht="19.5" thickBot="1">
      <c r="B3" s="64"/>
      <c r="C3" s="65"/>
      <c r="D3" s="36" t="s">
        <v>242</v>
      </c>
      <c r="E3" s="31"/>
    </row>
    <row r="4" spans="2:5" ht="15.75" thickBot="1">
      <c r="B4" s="64"/>
      <c r="C4" s="65"/>
      <c r="D4" s="30"/>
      <c r="E4" s="31"/>
    </row>
    <row r="5" spans="2:5" ht="15.75" thickBot="1">
      <c r="B5" s="64"/>
      <c r="C5" s="66" t="s">
        <v>283</v>
      </c>
      <c r="D5" s="95" t="s">
        <v>438</v>
      </c>
      <c r="E5" s="94"/>
    </row>
    <row r="6" spans="2:16" s="76" customFormat="1" ht="15.75" thickBot="1">
      <c r="B6" s="72"/>
      <c r="C6" s="73"/>
      <c r="D6" s="74"/>
      <c r="E6" s="75"/>
      <c r="G6" s="2"/>
      <c r="H6" s="2"/>
      <c r="I6" s="2"/>
      <c r="J6" s="2"/>
      <c r="K6" s="2"/>
      <c r="L6" s="2"/>
      <c r="M6" s="2"/>
      <c r="N6" s="2"/>
      <c r="O6" s="2"/>
      <c r="P6" s="2"/>
    </row>
    <row r="7" spans="2:16" s="76" customFormat="1" ht="15.75" customHeight="1" thickBot="1">
      <c r="B7" s="72"/>
      <c r="C7" s="32" t="s">
        <v>214</v>
      </c>
      <c r="D7" s="77" t="s">
        <v>303</v>
      </c>
      <c r="E7" s="75"/>
      <c r="G7" s="2"/>
      <c r="H7" s="2"/>
      <c r="I7" s="2"/>
      <c r="J7" s="2"/>
      <c r="K7" s="2"/>
      <c r="L7" s="2"/>
      <c r="M7" s="2"/>
      <c r="N7" s="2"/>
      <c r="O7" s="2"/>
      <c r="P7" s="2"/>
    </row>
    <row r="8" spans="2:16" s="76" customFormat="1" ht="15" hidden="1">
      <c r="B8" s="64"/>
      <c r="C8" s="65"/>
      <c r="D8" s="30"/>
      <c r="E8" s="75"/>
      <c r="G8" s="2"/>
      <c r="H8" s="2"/>
      <c r="I8" s="2"/>
      <c r="J8" s="2"/>
      <c r="K8" s="2"/>
      <c r="L8" s="2"/>
      <c r="M8" s="2"/>
      <c r="N8" s="2"/>
      <c r="O8" s="2"/>
      <c r="P8" s="2"/>
    </row>
    <row r="9" spans="2:16" s="76" customFormat="1" ht="15" hidden="1">
      <c r="B9" s="64"/>
      <c r="C9" s="65"/>
      <c r="D9" s="30"/>
      <c r="E9" s="75"/>
      <c r="G9" s="2"/>
      <c r="H9" s="2"/>
      <c r="I9" s="2"/>
      <c r="J9" s="2"/>
      <c r="K9" s="2"/>
      <c r="L9" s="2"/>
      <c r="M9" s="2"/>
      <c r="N9" s="2"/>
      <c r="O9" s="2"/>
      <c r="P9" s="2"/>
    </row>
    <row r="10" spans="2:16" s="76" customFormat="1" ht="15" hidden="1">
      <c r="B10" s="64"/>
      <c r="C10" s="65"/>
      <c r="D10" s="30"/>
      <c r="E10" s="75"/>
      <c r="G10" s="2"/>
      <c r="H10" s="2"/>
      <c r="I10" s="2"/>
      <c r="J10" s="2"/>
      <c r="K10" s="2"/>
      <c r="L10" s="2"/>
      <c r="M10" s="2"/>
      <c r="N10" s="2"/>
      <c r="O10" s="2"/>
      <c r="P10" s="2"/>
    </row>
    <row r="11" spans="2:16" s="76" customFormat="1" ht="15" hidden="1">
      <c r="B11" s="64"/>
      <c r="C11" s="65"/>
      <c r="D11" s="30"/>
      <c r="E11" s="75"/>
      <c r="G11" s="2"/>
      <c r="H11" s="2"/>
      <c r="I11" s="2"/>
      <c r="J11" s="2"/>
      <c r="K11" s="2"/>
      <c r="L11" s="2"/>
      <c r="M11" s="2"/>
      <c r="N11" s="2"/>
      <c r="O11" s="2"/>
      <c r="P11" s="2"/>
    </row>
    <row r="12" spans="2:16" s="76" customFormat="1" ht="15.75" thickBot="1">
      <c r="B12" s="72"/>
      <c r="C12" s="73"/>
      <c r="D12" s="74"/>
      <c r="E12" s="75"/>
      <c r="G12" s="2"/>
      <c r="H12" s="2"/>
      <c r="I12" s="2"/>
      <c r="J12" s="2"/>
      <c r="K12" s="2"/>
      <c r="L12" s="2"/>
      <c r="M12" s="2"/>
      <c r="N12" s="2"/>
      <c r="O12" s="2"/>
      <c r="P12" s="2"/>
    </row>
    <row r="13" spans="2:16" s="76" customFormat="1" ht="368.25" customHeight="1" thickBot="1">
      <c r="B13" s="72"/>
      <c r="C13" s="33" t="s">
        <v>0</v>
      </c>
      <c r="D13" s="77" t="s">
        <v>392</v>
      </c>
      <c r="E13" s="75"/>
      <c r="G13" s="2"/>
      <c r="H13" s="2"/>
      <c r="I13" s="2"/>
      <c r="J13" s="2"/>
      <c r="K13" s="2"/>
      <c r="L13" s="2"/>
      <c r="M13" s="2"/>
      <c r="N13" s="2"/>
      <c r="O13" s="2"/>
      <c r="P13" s="2"/>
    </row>
    <row r="14" spans="2:16" s="76" customFormat="1" ht="15.75" thickBot="1">
      <c r="B14" s="72"/>
      <c r="C14" s="73"/>
      <c r="D14" s="74"/>
      <c r="E14" s="75"/>
      <c r="G14" s="2"/>
      <c r="H14" s="2" t="s">
        <v>1</v>
      </c>
      <c r="I14" s="2" t="s">
        <v>2</v>
      </c>
      <c r="J14" s="2"/>
      <c r="K14" s="2" t="s">
        <v>3</v>
      </c>
      <c r="L14" s="2" t="s">
        <v>4</v>
      </c>
      <c r="M14" s="2" t="s">
        <v>5</v>
      </c>
      <c r="N14" s="2" t="s">
        <v>6</v>
      </c>
      <c r="O14" s="2" t="s">
        <v>7</v>
      </c>
      <c r="P14" s="2" t="s">
        <v>8</v>
      </c>
    </row>
    <row r="15" spans="2:16" s="76" customFormat="1" ht="15">
      <c r="B15" s="72"/>
      <c r="C15" s="34" t="s">
        <v>204</v>
      </c>
      <c r="D15" s="78"/>
      <c r="E15" s="75"/>
      <c r="G15" s="2"/>
      <c r="H15" s="3" t="s">
        <v>9</v>
      </c>
      <c r="I15" s="2" t="s">
        <v>10</v>
      </c>
      <c r="J15" s="2" t="s">
        <v>11</v>
      </c>
      <c r="K15" s="2" t="s">
        <v>12</v>
      </c>
      <c r="L15" s="2">
        <v>1</v>
      </c>
      <c r="M15" s="2">
        <v>1</v>
      </c>
      <c r="N15" s="2" t="s">
        <v>13</v>
      </c>
      <c r="O15" s="2" t="s">
        <v>14</v>
      </c>
      <c r="P15" s="2" t="s">
        <v>15</v>
      </c>
    </row>
    <row r="16" spans="2:16" s="76" customFormat="1" ht="29.25" customHeight="1">
      <c r="B16" s="444" t="s">
        <v>270</v>
      </c>
      <c r="C16" s="445"/>
      <c r="D16" s="79" t="s">
        <v>304</v>
      </c>
      <c r="E16" s="75"/>
      <c r="G16" s="2"/>
      <c r="H16" s="3" t="s">
        <v>16</v>
      </c>
      <c r="I16" s="2" t="s">
        <v>17</v>
      </c>
      <c r="J16" s="2" t="s">
        <v>18</v>
      </c>
      <c r="K16" s="2" t="s">
        <v>19</v>
      </c>
      <c r="L16" s="2">
        <v>2</v>
      </c>
      <c r="M16" s="2">
        <v>2</v>
      </c>
      <c r="N16" s="2" t="s">
        <v>20</v>
      </c>
      <c r="O16" s="2" t="s">
        <v>21</v>
      </c>
      <c r="P16" s="2" t="s">
        <v>22</v>
      </c>
    </row>
    <row r="17" spans="2:16" s="76" customFormat="1" ht="15">
      <c r="B17" s="72"/>
      <c r="C17" s="34" t="s">
        <v>210</v>
      </c>
      <c r="D17" s="80" t="s">
        <v>305</v>
      </c>
      <c r="E17" s="75"/>
      <c r="G17" s="2"/>
      <c r="H17" s="3" t="s">
        <v>23</v>
      </c>
      <c r="I17" s="2" t="s">
        <v>24</v>
      </c>
      <c r="J17" s="2"/>
      <c r="K17" s="2" t="s">
        <v>25</v>
      </c>
      <c r="L17" s="2">
        <v>3</v>
      </c>
      <c r="M17" s="2">
        <v>3</v>
      </c>
      <c r="N17" s="2" t="s">
        <v>26</v>
      </c>
      <c r="O17" s="2" t="s">
        <v>27</v>
      </c>
      <c r="P17" s="2" t="s">
        <v>28</v>
      </c>
    </row>
    <row r="18" spans="2:16" s="76" customFormat="1" ht="15.75" thickBot="1">
      <c r="B18" s="81"/>
      <c r="C18" s="33" t="s">
        <v>205</v>
      </c>
      <c r="D18" s="82" t="s">
        <v>120</v>
      </c>
      <c r="E18" s="75"/>
      <c r="G18" s="2"/>
      <c r="H18" s="3" t="s">
        <v>29</v>
      </c>
      <c r="I18" s="2"/>
      <c r="J18" s="2"/>
      <c r="K18" s="2" t="s">
        <v>30</v>
      </c>
      <c r="L18" s="2">
        <v>5</v>
      </c>
      <c r="M18" s="2">
        <v>5</v>
      </c>
      <c r="N18" s="2" t="s">
        <v>31</v>
      </c>
      <c r="O18" s="2" t="s">
        <v>32</v>
      </c>
      <c r="P18" s="2" t="s">
        <v>33</v>
      </c>
    </row>
    <row r="19" spans="2:16" s="76" customFormat="1" ht="44.25" customHeight="1" thickBot="1">
      <c r="B19" s="446" t="s">
        <v>206</v>
      </c>
      <c r="C19" s="447"/>
      <c r="D19" s="83" t="s">
        <v>306</v>
      </c>
      <c r="E19" s="75"/>
      <c r="G19" s="2"/>
      <c r="H19" s="3" t="s">
        <v>34</v>
      </c>
      <c r="I19" s="2"/>
      <c r="J19" s="2"/>
      <c r="K19" s="2" t="s">
        <v>35</v>
      </c>
      <c r="L19" s="2"/>
      <c r="M19" s="2"/>
      <c r="N19" s="2"/>
      <c r="O19" s="2" t="s">
        <v>36</v>
      </c>
      <c r="P19" s="2" t="s">
        <v>37</v>
      </c>
    </row>
    <row r="20" spans="2:14" s="76" customFormat="1" ht="15">
      <c r="B20" s="72"/>
      <c r="C20" s="33"/>
      <c r="D20" s="74"/>
      <c r="E20" s="31"/>
      <c r="F20" s="3"/>
      <c r="G20" s="2"/>
      <c r="H20" s="2"/>
      <c r="J20" s="2"/>
      <c r="K20" s="2"/>
      <c r="L20" s="2"/>
      <c r="M20" s="2" t="s">
        <v>38</v>
      </c>
      <c r="N20" s="2" t="s">
        <v>39</v>
      </c>
    </row>
    <row r="21" spans="2:14" s="76" customFormat="1" ht="15">
      <c r="B21" s="72"/>
      <c r="C21" s="33"/>
      <c r="D21" s="74"/>
      <c r="E21" s="31"/>
      <c r="F21" s="3"/>
      <c r="G21" s="2"/>
      <c r="H21" s="2"/>
      <c r="J21" s="2"/>
      <c r="K21" s="2"/>
      <c r="L21" s="2"/>
      <c r="M21" s="2"/>
      <c r="N21" s="2"/>
    </row>
    <row r="22" spans="2:14" s="76" customFormat="1" ht="15">
      <c r="B22" s="72"/>
      <c r="C22" s="66" t="s">
        <v>209</v>
      </c>
      <c r="D22" s="74"/>
      <c r="E22" s="31"/>
      <c r="F22" s="3"/>
      <c r="G22" s="2"/>
      <c r="H22" s="2"/>
      <c r="J22" s="2"/>
      <c r="K22" s="2"/>
      <c r="L22" s="2"/>
      <c r="M22" s="2" t="s">
        <v>40</v>
      </c>
      <c r="N22" s="2" t="s">
        <v>41</v>
      </c>
    </row>
    <row r="23" spans="2:16" s="76" customFormat="1" ht="15.75" thickBot="1">
      <c r="B23" s="72"/>
      <c r="C23" s="67" t="s">
        <v>212</v>
      </c>
      <c r="D23" s="74"/>
      <c r="E23" s="75"/>
      <c r="G23" s="2"/>
      <c r="H23" s="3" t="s">
        <v>42</v>
      </c>
      <c r="I23" s="2"/>
      <c r="J23" s="2"/>
      <c r="L23" s="2"/>
      <c r="M23" s="2"/>
      <c r="N23" s="2"/>
      <c r="O23" s="2" t="s">
        <v>43</v>
      </c>
      <c r="P23" s="2" t="s">
        <v>44</v>
      </c>
    </row>
    <row r="24" spans="2:16" s="76" customFormat="1" ht="15">
      <c r="B24" s="444" t="s">
        <v>211</v>
      </c>
      <c r="C24" s="445"/>
      <c r="D24" s="448">
        <v>40801</v>
      </c>
      <c r="E24" s="75"/>
      <c r="G24" s="2"/>
      <c r="H24" s="3"/>
      <c r="I24" s="2"/>
      <c r="J24" s="2"/>
      <c r="L24" s="2"/>
      <c r="M24" s="2"/>
      <c r="N24" s="2"/>
      <c r="O24" s="2"/>
      <c r="P24" s="2"/>
    </row>
    <row r="25" spans="2:16" s="76" customFormat="1" ht="13.5" customHeight="1">
      <c r="B25" s="444"/>
      <c r="C25" s="445"/>
      <c r="D25" s="449"/>
      <c r="E25" s="75"/>
      <c r="G25" s="2"/>
      <c r="H25" s="3"/>
      <c r="I25" s="2"/>
      <c r="J25" s="2"/>
      <c r="L25" s="2"/>
      <c r="M25" s="2"/>
      <c r="N25" s="2"/>
      <c r="O25" s="2"/>
      <c r="P25" s="2"/>
    </row>
    <row r="26" spans="2:15" s="76" customFormat="1" ht="27.75" customHeight="1">
      <c r="B26" s="444" t="s">
        <v>276</v>
      </c>
      <c r="C26" s="445"/>
      <c r="D26" s="84">
        <v>41109</v>
      </c>
      <c r="E26" s="75"/>
      <c r="F26" s="2"/>
      <c r="G26" s="3"/>
      <c r="H26" s="2"/>
      <c r="I26" s="2"/>
      <c r="K26" s="2"/>
      <c r="L26" s="2"/>
      <c r="M26" s="2"/>
      <c r="N26" s="2" t="s">
        <v>45</v>
      </c>
      <c r="O26" s="2" t="s">
        <v>46</v>
      </c>
    </row>
    <row r="27" spans="2:15" s="76" customFormat="1" ht="32.25" customHeight="1">
      <c r="B27" s="444" t="s">
        <v>213</v>
      </c>
      <c r="C27" s="445"/>
      <c r="D27" s="84">
        <v>41151</v>
      </c>
      <c r="E27" s="75"/>
      <c r="F27" s="2"/>
      <c r="G27" s="3"/>
      <c r="H27" s="2"/>
      <c r="I27" s="2"/>
      <c r="K27" s="2"/>
      <c r="L27" s="2"/>
      <c r="M27" s="2"/>
      <c r="N27" s="2" t="s">
        <v>47</v>
      </c>
      <c r="O27" s="2" t="s">
        <v>48</v>
      </c>
    </row>
    <row r="28" spans="2:15" s="76" customFormat="1" ht="28.5" customHeight="1">
      <c r="B28" s="444" t="s">
        <v>275</v>
      </c>
      <c r="C28" s="445"/>
      <c r="D28" s="121">
        <v>41939</v>
      </c>
      <c r="E28" s="35"/>
      <c r="F28" s="2"/>
      <c r="G28" s="3"/>
      <c r="H28" s="2"/>
      <c r="I28" s="2"/>
      <c r="J28" s="2"/>
      <c r="K28" s="2"/>
      <c r="L28" s="2"/>
      <c r="M28" s="2"/>
      <c r="N28" s="2"/>
      <c r="O28" s="2"/>
    </row>
    <row r="29" spans="2:15" s="76" customFormat="1" ht="15.75" thickBot="1">
      <c r="B29" s="72"/>
      <c r="C29" s="201" t="s">
        <v>279</v>
      </c>
      <c r="D29" s="122">
        <v>43101</v>
      </c>
      <c r="E29" s="75"/>
      <c r="F29" s="2"/>
      <c r="G29" s="3"/>
      <c r="H29" s="2"/>
      <c r="I29" s="2"/>
      <c r="J29" s="2"/>
      <c r="K29" s="2"/>
      <c r="L29" s="2"/>
      <c r="M29" s="2"/>
      <c r="N29" s="2"/>
      <c r="O29" s="2"/>
    </row>
    <row r="30" spans="2:16" s="76" customFormat="1" ht="23.25" customHeight="1">
      <c r="B30" s="72"/>
      <c r="C30" s="73"/>
      <c r="D30" s="133" t="s">
        <v>49</v>
      </c>
      <c r="E30" s="75"/>
      <c r="G30" s="2"/>
      <c r="H30" s="3" t="s">
        <v>50</v>
      </c>
      <c r="I30" s="2"/>
      <c r="J30" s="2"/>
      <c r="K30" s="2"/>
      <c r="L30" s="2"/>
      <c r="M30" s="2"/>
      <c r="N30" s="2"/>
      <c r="O30" s="2"/>
      <c r="P30" s="2"/>
    </row>
    <row r="31" spans="2:16" s="76" customFormat="1" ht="409.5" customHeight="1">
      <c r="B31" s="72"/>
      <c r="C31" s="73"/>
      <c r="D31" s="450" t="s">
        <v>891</v>
      </c>
      <c r="E31" s="75"/>
      <c r="F31" s="4"/>
      <c r="G31" s="2"/>
      <c r="H31" s="3" t="s">
        <v>51</v>
      </c>
      <c r="I31" s="2"/>
      <c r="J31" s="2"/>
      <c r="K31" s="2"/>
      <c r="L31" s="2"/>
      <c r="M31" s="2"/>
      <c r="N31" s="2"/>
      <c r="O31" s="2"/>
      <c r="P31" s="2"/>
    </row>
    <row r="32" spans="2:16" s="76" customFormat="1" ht="79.5" customHeight="1">
      <c r="B32" s="72"/>
      <c r="C32" s="73"/>
      <c r="D32" s="450"/>
      <c r="E32" s="75"/>
      <c r="F32" s="4"/>
      <c r="G32" s="2"/>
      <c r="H32" s="3"/>
      <c r="I32" s="2"/>
      <c r="J32" s="2"/>
      <c r="K32" s="2"/>
      <c r="L32" s="2"/>
      <c r="M32" s="2"/>
      <c r="N32" s="2"/>
      <c r="O32" s="2"/>
      <c r="P32" s="2"/>
    </row>
    <row r="33" spans="2:16" s="76" customFormat="1" ht="362.25" customHeight="1">
      <c r="B33" s="72"/>
      <c r="C33" s="73"/>
      <c r="D33" s="450" t="s">
        <v>901</v>
      </c>
      <c r="E33" s="75"/>
      <c r="F33" s="4"/>
      <c r="G33" s="2"/>
      <c r="H33" s="3"/>
      <c r="I33" s="2"/>
      <c r="J33" s="2"/>
      <c r="K33" s="2"/>
      <c r="L33" s="2"/>
      <c r="M33" s="2"/>
      <c r="N33" s="2"/>
      <c r="O33" s="2"/>
      <c r="P33" s="2"/>
    </row>
    <row r="34" spans="2:16" s="76" customFormat="1" ht="366.75" customHeight="1">
      <c r="B34" s="72"/>
      <c r="C34" s="73"/>
      <c r="D34" s="450"/>
      <c r="E34" s="75"/>
      <c r="F34" s="4"/>
      <c r="G34" s="2"/>
      <c r="H34" s="3"/>
      <c r="I34" s="2"/>
      <c r="J34" s="2"/>
      <c r="K34" s="2"/>
      <c r="L34" s="2"/>
      <c r="M34" s="2"/>
      <c r="N34" s="2"/>
      <c r="O34" s="2"/>
      <c r="P34" s="2"/>
    </row>
    <row r="35" spans="2:16" s="76" customFormat="1" ht="409.5" customHeight="1">
      <c r="B35" s="72"/>
      <c r="C35" s="73"/>
      <c r="D35" s="450" t="s">
        <v>892</v>
      </c>
      <c r="E35" s="75"/>
      <c r="F35" s="4"/>
      <c r="G35" s="2"/>
      <c r="H35" s="3"/>
      <c r="I35" s="2"/>
      <c r="J35" s="2"/>
      <c r="K35" s="2"/>
      <c r="L35" s="2"/>
      <c r="M35" s="2"/>
      <c r="N35" s="2"/>
      <c r="O35" s="2"/>
      <c r="P35" s="2"/>
    </row>
    <row r="36" spans="2:16" s="76" customFormat="1" ht="261.75" customHeight="1">
      <c r="B36" s="72"/>
      <c r="C36" s="73"/>
      <c r="D36" s="450"/>
      <c r="E36" s="75"/>
      <c r="F36" s="4"/>
      <c r="G36" s="2"/>
      <c r="H36" s="3"/>
      <c r="I36" s="2"/>
      <c r="J36" s="2"/>
      <c r="K36" s="2"/>
      <c r="L36" s="2"/>
      <c r="M36" s="2"/>
      <c r="N36" s="2"/>
      <c r="O36" s="2"/>
      <c r="P36" s="2"/>
    </row>
    <row r="37" spans="2:16" s="76" customFormat="1" ht="404.25" customHeight="1">
      <c r="B37" s="72"/>
      <c r="C37" s="73"/>
      <c r="D37" s="450" t="s">
        <v>902</v>
      </c>
      <c r="E37" s="75"/>
      <c r="F37" s="4"/>
      <c r="G37" s="2"/>
      <c r="H37" s="3"/>
      <c r="I37" s="2"/>
      <c r="J37" s="2"/>
      <c r="K37" s="2"/>
      <c r="L37" s="2"/>
      <c r="M37" s="2"/>
      <c r="N37" s="2"/>
      <c r="O37" s="2"/>
      <c r="P37" s="2"/>
    </row>
    <row r="38" spans="2:16" s="76" customFormat="1" ht="409.5" customHeight="1">
      <c r="B38" s="72"/>
      <c r="C38" s="73"/>
      <c r="D38" s="450"/>
      <c r="E38" s="75"/>
      <c r="F38" s="4"/>
      <c r="G38" s="2"/>
      <c r="H38" s="3"/>
      <c r="I38" s="2"/>
      <c r="J38" s="2"/>
      <c r="K38" s="2"/>
      <c r="L38" s="2"/>
      <c r="M38" s="2"/>
      <c r="N38" s="2"/>
      <c r="O38" s="2"/>
      <c r="P38" s="2"/>
    </row>
    <row r="39" spans="2:16" s="76" customFormat="1" ht="88.5" customHeight="1">
      <c r="B39" s="72"/>
      <c r="C39" s="73"/>
      <c r="D39" s="450"/>
      <c r="E39" s="75"/>
      <c r="F39" s="4"/>
      <c r="G39" s="2"/>
      <c r="H39" s="3"/>
      <c r="I39" s="2"/>
      <c r="J39" s="2"/>
      <c r="K39" s="2"/>
      <c r="L39" s="2"/>
      <c r="M39" s="2"/>
      <c r="N39" s="2"/>
      <c r="O39" s="2"/>
      <c r="P39" s="2"/>
    </row>
    <row r="40" spans="2:16" s="76" customFormat="1" ht="409.5" customHeight="1">
      <c r="B40" s="72"/>
      <c r="C40" s="73"/>
      <c r="D40" s="450" t="s">
        <v>439</v>
      </c>
      <c r="E40" s="75"/>
      <c r="F40" s="4"/>
      <c r="G40" s="2"/>
      <c r="H40" s="3"/>
      <c r="I40" s="2"/>
      <c r="J40" s="2"/>
      <c r="K40" s="2"/>
      <c r="L40" s="2"/>
      <c r="M40" s="2"/>
      <c r="N40" s="2"/>
      <c r="O40" s="2"/>
      <c r="P40" s="2"/>
    </row>
    <row r="41" spans="2:16" s="76" customFormat="1" ht="41.25" customHeight="1">
      <c r="B41" s="72"/>
      <c r="C41" s="73"/>
      <c r="D41" s="450"/>
      <c r="E41" s="75"/>
      <c r="F41" s="4"/>
      <c r="G41" s="2"/>
      <c r="H41" s="3"/>
      <c r="I41" s="2"/>
      <c r="J41" s="2"/>
      <c r="K41" s="2"/>
      <c r="L41" s="2"/>
      <c r="M41" s="2"/>
      <c r="N41" s="2"/>
      <c r="O41" s="2"/>
      <c r="P41" s="2"/>
    </row>
    <row r="42" spans="2:16" s="76" customFormat="1" ht="360.75" customHeight="1">
      <c r="B42" s="72"/>
      <c r="C42" s="73"/>
      <c r="D42" s="450" t="s">
        <v>440</v>
      </c>
      <c r="E42" s="75"/>
      <c r="F42" s="4"/>
      <c r="G42" s="2"/>
      <c r="H42" s="3"/>
      <c r="I42" s="2"/>
      <c r="J42" s="2"/>
      <c r="K42" s="2"/>
      <c r="L42" s="2"/>
      <c r="M42" s="2"/>
      <c r="N42" s="2"/>
      <c r="O42" s="2"/>
      <c r="P42" s="2"/>
    </row>
    <row r="43" spans="2:16" s="76" customFormat="1" ht="352.5" customHeight="1">
      <c r="B43" s="72"/>
      <c r="C43" s="73"/>
      <c r="D43" s="450"/>
      <c r="E43" s="75"/>
      <c r="F43" s="4"/>
      <c r="G43" s="2"/>
      <c r="H43" s="3"/>
      <c r="I43" s="2"/>
      <c r="J43" s="2"/>
      <c r="K43" s="2"/>
      <c r="L43" s="2"/>
      <c r="M43" s="2"/>
      <c r="N43" s="2"/>
      <c r="O43" s="2"/>
      <c r="P43" s="2"/>
    </row>
    <row r="44" spans="2:16" s="76" customFormat="1" ht="32.25" customHeight="1" thickBot="1">
      <c r="B44" s="444" t="s">
        <v>52</v>
      </c>
      <c r="C44" s="451"/>
      <c r="D44" s="74"/>
      <c r="E44" s="75"/>
      <c r="G44" s="2"/>
      <c r="H44" s="3" t="s">
        <v>53</v>
      </c>
      <c r="I44" s="2"/>
      <c r="J44" s="2"/>
      <c r="K44" s="2"/>
      <c r="L44" s="2"/>
      <c r="M44" s="2"/>
      <c r="N44" s="2"/>
      <c r="O44" s="2"/>
      <c r="P44" s="2"/>
    </row>
    <row r="45" spans="2:16" s="76" customFormat="1" ht="17.25" customHeight="1" thickBot="1">
      <c r="B45" s="72"/>
      <c r="C45" s="73"/>
      <c r="D45" s="85" t="s">
        <v>309</v>
      </c>
      <c r="E45" s="75"/>
      <c r="G45" s="2"/>
      <c r="H45" s="3" t="s">
        <v>54</v>
      </c>
      <c r="I45" s="2"/>
      <c r="J45" s="2"/>
      <c r="K45" s="2"/>
      <c r="L45" s="2"/>
      <c r="M45" s="2"/>
      <c r="N45" s="2"/>
      <c r="O45" s="2"/>
      <c r="P45" s="2"/>
    </row>
    <row r="46" spans="2:16" s="76" customFormat="1" ht="15">
      <c r="B46" s="72"/>
      <c r="C46" s="73"/>
      <c r="D46" s="74"/>
      <c r="E46" s="75"/>
      <c r="F46" s="4"/>
      <c r="G46" s="2"/>
      <c r="H46" s="3" t="s">
        <v>55</v>
      </c>
      <c r="I46" s="2"/>
      <c r="J46" s="2"/>
      <c r="K46" s="2"/>
      <c r="L46" s="2"/>
      <c r="M46" s="2"/>
      <c r="N46" s="2"/>
      <c r="O46" s="2"/>
      <c r="P46" s="2"/>
    </row>
    <row r="47" spans="2:16" s="76" customFormat="1" ht="15">
      <c r="B47" s="72"/>
      <c r="C47" s="68" t="s">
        <v>56</v>
      </c>
      <c r="D47" s="74"/>
      <c r="E47" s="75"/>
      <c r="G47" s="2"/>
      <c r="H47" s="3" t="s">
        <v>57</v>
      </c>
      <c r="I47" s="2"/>
      <c r="J47" s="2"/>
      <c r="K47" s="2"/>
      <c r="L47" s="2"/>
      <c r="M47" s="2"/>
      <c r="N47" s="2"/>
      <c r="O47" s="2"/>
      <c r="P47" s="2"/>
    </row>
    <row r="48" spans="2:16" s="76" customFormat="1" ht="31.5" customHeight="1" thickBot="1">
      <c r="B48" s="444" t="s">
        <v>58</v>
      </c>
      <c r="C48" s="451"/>
      <c r="D48" s="74"/>
      <c r="E48" s="75"/>
      <c r="G48" s="2"/>
      <c r="H48" s="3" t="s">
        <v>59</v>
      </c>
      <c r="I48" s="2"/>
      <c r="J48" s="2"/>
      <c r="K48" s="2"/>
      <c r="L48" s="2"/>
      <c r="M48" s="2"/>
      <c r="N48" s="2"/>
      <c r="O48" s="2"/>
      <c r="P48" s="2"/>
    </row>
    <row r="49" spans="2:16" s="76" customFormat="1" ht="15">
      <c r="B49" s="72"/>
      <c r="C49" s="73" t="s">
        <v>60</v>
      </c>
      <c r="D49" s="86" t="s">
        <v>307</v>
      </c>
      <c r="E49" s="75"/>
      <c r="G49" s="2"/>
      <c r="H49" s="3" t="s">
        <v>61</v>
      </c>
      <c r="I49" s="2"/>
      <c r="J49" s="2"/>
      <c r="K49" s="2"/>
      <c r="L49" s="2"/>
      <c r="M49" s="2"/>
      <c r="N49" s="2"/>
      <c r="O49" s="2"/>
      <c r="P49" s="2"/>
    </row>
    <row r="50" spans="2:16" s="76" customFormat="1" ht="15">
      <c r="B50" s="72"/>
      <c r="C50" s="73" t="s">
        <v>62</v>
      </c>
      <c r="D50" s="96" t="s">
        <v>408</v>
      </c>
      <c r="E50" s="75"/>
      <c r="G50" s="2"/>
      <c r="H50" s="3" t="s">
        <v>63</v>
      </c>
      <c r="I50" s="2"/>
      <c r="J50" s="2"/>
      <c r="K50" s="2"/>
      <c r="L50" s="2"/>
      <c r="M50" s="2"/>
      <c r="N50" s="2"/>
      <c r="O50" s="2"/>
      <c r="P50" s="2"/>
    </row>
    <row r="51" spans="2:16" s="76" customFormat="1" ht="15.75" thickBot="1">
      <c r="B51" s="72"/>
      <c r="C51" s="73" t="s">
        <v>64</v>
      </c>
      <c r="D51" s="87">
        <v>42583</v>
      </c>
      <c r="E51" s="75"/>
      <c r="G51" s="2"/>
      <c r="H51" s="3" t="s">
        <v>65</v>
      </c>
      <c r="I51" s="2"/>
      <c r="J51" s="2"/>
      <c r="K51" s="2"/>
      <c r="L51" s="2"/>
      <c r="M51" s="2"/>
      <c r="N51" s="2"/>
      <c r="O51" s="2"/>
      <c r="P51" s="2"/>
    </row>
    <row r="52" spans="2:16" s="76" customFormat="1" ht="15" customHeight="1" thickBot="1">
      <c r="B52" s="72"/>
      <c r="C52" s="34" t="s">
        <v>208</v>
      </c>
      <c r="D52" s="74"/>
      <c r="E52" s="75"/>
      <c r="G52" s="2"/>
      <c r="H52" s="3" t="s">
        <v>66</v>
      </c>
      <c r="I52" s="2"/>
      <c r="J52" s="2"/>
      <c r="K52" s="2"/>
      <c r="L52" s="2"/>
      <c r="M52" s="2"/>
      <c r="N52" s="2"/>
      <c r="O52" s="2"/>
      <c r="P52" s="2"/>
    </row>
    <row r="53" spans="2:16" s="76" customFormat="1" ht="15">
      <c r="B53" s="72"/>
      <c r="C53" s="73" t="s">
        <v>60</v>
      </c>
      <c r="D53" s="86"/>
      <c r="E53" s="75"/>
      <c r="G53" s="2"/>
      <c r="H53" s="3" t="s">
        <v>67</v>
      </c>
      <c r="I53" s="2"/>
      <c r="J53" s="2"/>
      <c r="K53" s="2"/>
      <c r="L53" s="2"/>
      <c r="M53" s="2"/>
      <c r="N53" s="2"/>
      <c r="O53" s="2"/>
      <c r="P53" s="2"/>
    </row>
    <row r="54" spans="2:16" s="76" customFormat="1" ht="15">
      <c r="B54" s="72"/>
      <c r="C54" s="73" t="s">
        <v>62</v>
      </c>
      <c r="D54" s="88"/>
      <c r="E54" s="75"/>
      <c r="G54" s="2"/>
      <c r="H54" s="3" t="s">
        <v>68</v>
      </c>
      <c r="I54" s="2"/>
      <c r="J54" s="2"/>
      <c r="K54" s="2"/>
      <c r="L54" s="2"/>
      <c r="M54" s="2"/>
      <c r="N54" s="2"/>
      <c r="O54" s="2"/>
      <c r="P54" s="2"/>
    </row>
    <row r="55" spans="2:16" s="76" customFormat="1" ht="15.75" thickBot="1">
      <c r="B55" s="72"/>
      <c r="C55" s="73" t="s">
        <v>64</v>
      </c>
      <c r="D55" s="87"/>
      <c r="E55" s="75"/>
      <c r="G55" s="2"/>
      <c r="H55" s="3" t="s">
        <v>69</v>
      </c>
      <c r="I55" s="2"/>
      <c r="J55" s="2"/>
      <c r="K55" s="2"/>
      <c r="L55" s="2"/>
      <c r="M55" s="2"/>
      <c r="N55" s="2"/>
      <c r="O55" s="2"/>
      <c r="P55" s="2"/>
    </row>
    <row r="56" spans="2:16" s="76" customFormat="1" ht="15.75" thickBot="1">
      <c r="B56" s="72"/>
      <c r="C56" s="34" t="s">
        <v>277</v>
      </c>
      <c r="D56" s="74"/>
      <c r="E56" s="75"/>
      <c r="G56" s="2"/>
      <c r="H56" s="3" t="s">
        <v>70</v>
      </c>
      <c r="I56" s="2"/>
      <c r="J56" s="2"/>
      <c r="K56" s="2"/>
      <c r="L56" s="2"/>
      <c r="M56" s="2"/>
      <c r="N56" s="2"/>
      <c r="O56" s="2"/>
      <c r="P56" s="2"/>
    </row>
    <row r="57" spans="2:16" s="76" customFormat="1" ht="15">
      <c r="B57" s="72"/>
      <c r="C57" s="73" t="s">
        <v>60</v>
      </c>
      <c r="D57" s="86" t="s">
        <v>304</v>
      </c>
      <c r="E57" s="75"/>
      <c r="G57" s="2"/>
      <c r="H57" s="3" t="s">
        <v>71</v>
      </c>
      <c r="I57" s="2"/>
      <c r="J57" s="2"/>
      <c r="K57" s="2"/>
      <c r="L57" s="2"/>
      <c r="M57" s="2"/>
      <c r="N57" s="2"/>
      <c r="O57" s="2"/>
      <c r="P57" s="2"/>
    </row>
    <row r="58" spans="2:16" s="76" customFormat="1" ht="15">
      <c r="B58" s="72"/>
      <c r="C58" s="73" t="s">
        <v>62</v>
      </c>
      <c r="D58" s="89" t="s">
        <v>308</v>
      </c>
      <c r="E58" s="75"/>
      <c r="G58" s="2"/>
      <c r="H58" s="3" t="s">
        <v>72</v>
      </c>
      <c r="I58" s="2"/>
      <c r="J58" s="2"/>
      <c r="K58" s="2"/>
      <c r="L58" s="2"/>
      <c r="M58" s="2"/>
      <c r="N58" s="2"/>
      <c r="O58" s="2"/>
      <c r="P58" s="2"/>
    </row>
    <row r="59" spans="1:8" ht="15.75" thickBot="1">
      <c r="A59" s="76"/>
      <c r="B59" s="72"/>
      <c r="C59" s="73" t="s">
        <v>64</v>
      </c>
      <c r="D59" s="87">
        <v>42583</v>
      </c>
      <c r="E59" s="75"/>
      <c r="H59" s="3" t="s">
        <v>73</v>
      </c>
    </row>
    <row r="60" spans="2:8" ht="15.75" thickBot="1">
      <c r="B60" s="72"/>
      <c r="C60" s="34" t="s">
        <v>207</v>
      </c>
      <c r="D60" s="74"/>
      <c r="E60" s="75"/>
      <c r="H60" s="3" t="s">
        <v>74</v>
      </c>
    </row>
    <row r="61" spans="2:8" ht="15">
      <c r="B61" s="72"/>
      <c r="C61" s="73" t="s">
        <v>60</v>
      </c>
      <c r="D61" s="86" t="s">
        <v>424</v>
      </c>
      <c r="E61" s="75"/>
      <c r="H61" s="3" t="s">
        <v>75</v>
      </c>
    </row>
    <row r="62" spans="2:8" ht="15">
      <c r="B62" s="72"/>
      <c r="C62" s="73" t="s">
        <v>62</v>
      </c>
      <c r="D62" s="89" t="s">
        <v>441</v>
      </c>
      <c r="E62" s="75"/>
      <c r="H62" s="3" t="s">
        <v>76</v>
      </c>
    </row>
    <row r="63" spans="2:8" ht="15.75" thickBot="1">
      <c r="B63" s="72"/>
      <c r="C63" s="73" t="s">
        <v>64</v>
      </c>
      <c r="D63" s="87">
        <v>42583</v>
      </c>
      <c r="E63" s="75"/>
      <c r="H63" s="3" t="s">
        <v>77</v>
      </c>
    </row>
    <row r="64" spans="2:8" ht="15.75" thickBot="1">
      <c r="B64" s="72"/>
      <c r="C64" s="34" t="s">
        <v>207</v>
      </c>
      <c r="D64" s="74"/>
      <c r="E64" s="75"/>
      <c r="H64" s="3" t="s">
        <v>78</v>
      </c>
    </row>
    <row r="65" spans="2:8" ht="15">
      <c r="B65" s="72"/>
      <c r="C65" s="73" t="s">
        <v>60</v>
      </c>
      <c r="D65" s="86" t="s">
        <v>425</v>
      </c>
      <c r="E65" s="75"/>
      <c r="H65" s="3" t="s">
        <v>79</v>
      </c>
    </row>
    <row r="66" spans="2:8" ht="15">
      <c r="B66" s="72"/>
      <c r="C66" s="73" t="s">
        <v>62</v>
      </c>
      <c r="D66" s="89" t="s">
        <v>339</v>
      </c>
      <c r="E66" s="75"/>
      <c r="H66" s="3" t="s">
        <v>80</v>
      </c>
    </row>
    <row r="67" spans="2:8" ht="15.75" thickBot="1">
      <c r="B67" s="72"/>
      <c r="C67" s="73" t="s">
        <v>64</v>
      </c>
      <c r="D67" s="87">
        <v>42583</v>
      </c>
      <c r="E67" s="75"/>
      <c r="H67" s="3" t="s">
        <v>81</v>
      </c>
    </row>
    <row r="68" spans="2:8" ht="15.75" thickBot="1">
      <c r="B68" s="72"/>
      <c r="C68" s="34" t="s">
        <v>207</v>
      </c>
      <c r="D68" s="74"/>
      <c r="E68" s="75"/>
      <c r="H68" s="3" t="s">
        <v>82</v>
      </c>
    </row>
    <row r="69" spans="2:8" ht="15">
      <c r="B69" s="72"/>
      <c r="C69" s="73" t="s">
        <v>60</v>
      </c>
      <c r="D69" s="86"/>
      <c r="E69" s="75"/>
      <c r="H69" s="3" t="s">
        <v>83</v>
      </c>
    </row>
    <row r="70" spans="2:8" ht="15">
      <c r="B70" s="72"/>
      <c r="C70" s="73" t="s">
        <v>62</v>
      </c>
      <c r="D70" s="89"/>
      <c r="E70" s="75"/>
      <c r="H70" s="3" t="s">
        <v>84</v>
      </c>
    </row>
    <row r="71" spans="2:8" ht="15.75" thickBot="1">
      <c r="B71" s="72"/>
      <c r="C71" s="73" t="s">
        <v>64</v>
      </c>
      <c r="D71" s="87"/>
      <c r="E71" s="75"/>
      <c r="H71" s="3" t="s">
        <v>85</v>
      </c>
    </row>
    <row r="72" spans="2:8" ht="15.75" thickBot="1">
      <c r="B72" s="90"/>
      <c r="C72" s="91"/>
      <c r="D72" s="92"/>
      <c r="E72" s="93"/>
      <c r="H72" s="3" t="s">
        <v>86</v>
      </c>
    </row>
    <row r="73" ht="15">
      <c r="H73" s="3" t="s">
        <v>87</v>
      </c>
    </row>
    <row r="74" ht="15">
      <c r="H74" s="3" t="s">
        <v>88</v>
      </c>
    </row>
    <row r="75" ht="15">
      <c r="H75" s="3" t="s">
        <v>89</v>
      </c>
    </row>
    <row r="76" ht="15">
      <c r="H76" s="3" t="s">
        <v>90</v>
      </c>
    </row>
    <row r="77" ht="15">
      <c r="H77" s="3" t="s">
        <v>91</v>
      </c>
    </row>
    <row r="78" ht="15">
      <c r="H78" s="3" t="s">
        <v>92</v>
      </c>
    </row>
    <row r="79" ht="15">
      <c r="H79" s="3" t="s">
        <v>93</v>
      </c>
    </row>
    <row r="80" ht="15">
      <c r="H80" s="3" t="s">
        <v>94</v>
      </c>
    </row>
    <row r="81" ht="15">
      <c r="H81" s="3" t="s">
        <v>95</v>
      </c>
    </row>
    <row r="82" ht="15">
      <c r="H82" s="3" t="s">
        <v>96</v>
      </c>
    </row>
    <row r="83" ht="15">
      <c r="H83" s="3" t="s">
        <v>97</v>
      </c>
    </row>
    <row r="84" ht="15">
      <c r="H84" s="3" t="s">
        <v>98</v>
      </c>
    </row>
    <row r="85" ht="15">
      <c r="H85" s="3" t="s">
        <v>99</v>
      </c>
    </row>
    <row r="86" ht="15">
      <c r="H86" s="3" t="s">
        <v>100</v>
      </c>
    </row>
    <row r="87" ht="15">
      <c r="H87" s="3" t="s">
        <v>101</v>
      </c>
    </row>
    <row r="88" ht="15">
      <c r="H88" s="3" t="s">
        <v>102</v>
      </c>
    </row>
    <row r="89" ht="15">
      <c r="H89" s="3" t="s">
        <v>103</v>
      </c>
    </row>
    <row r="90" ht="15">
      <c r="H90" s="3" t="s">
        <v>104</v>
      </c>
    </row>
    <row r="91" ht="15">
      <c r="H91" s="3" t="s">
        <v>105</v>
      </c>
    </row>
    <row r="92" ht="15">
      <c r="H92" s="3" t="s">
        <v>106</v>
      </c>
    </row>
    <row r="93" ht="15">
      <c r="H93" s="3" t="s">
        <v>107</v>
      </c>
    </row>
    <row r="94" ht="15">
      <c r="H94" s="3" t="s">
        <v>108</v>
      </c>
    </row>
    <row r="95" ht="15">
      <c r="H95" s="3" t="s">
        <v>109</v>
      </c>
    </row>
    <row r="96" ht="15">
      <c r="H96" s="3" t="s">
        <v>110</v>
      </c>
    </row>
    <row r="97" ht="15">
      <c r="H97" s="3" t="s">
        <v>111</v>
      </c>
    </row>
    <row r="98" ht="15">
      <c r="H98" s="3" t="s">
        <v>112</v>
      </c>
    </row>
    <row r="99" ht="15">
      <c r="H99" s="3" t="s">
        <v>113</v>
      </c>
    </row>
    <row r="100" ht="15">
      <c r="H100" s="3" t="s">
        <v>114</v>
      </c>
    </row>
    <row r="101" ht="15">
      <c r="H101" s="3" t="s">
        <v>115</v>
      </c>
    </row>
    <row r="102" ht="15">
      <c r="H102" s="3" t="s">
        <v>116</v>
      </c>
    </row>
    <row r="103" ht="15">
      <c r="H103" s="3" t="s">
        <v>117</v>
      </c>
    </row>
    <row r="104" ht="15">
      <c r="H104" s="3" t="s">
        <v>118</v>
      </c>
    </row>
    <row r="105" ht="15">
      <c r="H105" s="3" t="s">
        <v>119</v>
      </c>
    </row>
    <row r="106" ht="15">
      <c r="H106" s="3" t="s">
        <v>120</v>
      </c>
    </row>
    <row r="107" ht="15">
      <c r="H107" s="3" t="s">
        <v>121</v>
      </c>
    </row>
    <row r="108" ht="15">
      <c r="H108" s="3" t="s">
        <v>122</v>
      </c>
    </row>
    <row r="109" ht="15">
      <c r="H109" s="3" t="s">
        <v>123</v>
      </c>
    </row>
    <row r="110" ht="15">
      <c r="H110" s="3" t="s">
        <v>124</v>
      </c>
    </row>
    <row r="111" ht="15">
      <c r="H111" s="3" t="s">
        <v>125</v>
      </c>
    </row>
    <row r="112" ht="15">
      <c r="H112" s="3" t="s">
        <v>126</v>
      </c>
    </row>
    <row r="113" ht="15">
      <c r="H113" s="3" t="s">
        <v>127</v>
      </c>
    </row>
    <row r="114" ht="15">
      <c r="H114" s="3" t="s">
        <v>128</v>
      </c>
    </row>
    <row r="115" ht="15">
      <c r="H115" s="3" t="s">
        <v>129</v>
      </c>
    </row>
    <row r="116" ht="15">
      <c r="H116" s="3" t="s">
        <v>130</v>
      </c>
    </row>
    <row r="117" ht="15">
      <c r="H117" s="3" t="s">
        <v>131</v>
      </c>
    </row>
    <row r="118" ht="15">
      <c r="H118" s="3" t="s">
        <v>132</v>
      </c>
    </row>
    <row r="119" ht="15">
      <c r="H119" s="3" t="s">
        <v>133</v>
      </c>
    </row>
    <row r="120" ht="15">
      <c r="H120" s="3" t="s">
        <v>134</v>
      </c>
    </row>
    <row r="121" ht="15">
      <c r="H121" s="3" t="s">
        <v>135</v>
      </c>
    </row>
    <row r="122" ht="15">
      <c r="H122" s="3" t="s">
        <v>136</v>
      </c>
    </row>
    <row r="123" ht="15">
      <c r="H123" s="3" t="s">
        <v>137</v>
      </c>
    </row>
    <row r="124" ht="15">
      <c r="H124" s="3" t="s">
        <v>138</v>
      </c>
    </row>
    <row r="125" ht="15">
      <c r="H125" s="3" t="s">
        <v>139</v>
      </c>
    </row>
    <row r="126" ht="15">
      <c r="H126" s="3" t="s">
        <v>140</v>
      </c>
    </row>
    <row r="127" ht="15">
      <c r="H127" s="3" t="s">
        <v>141</v>
      </c>
    </row>
    <row r="128" ht="15">
      <c r="H128" s="3" t="s">
        <v>142</v>
      </c>
    </row>
    <row r="129" ht="15">
      <c r="H129" s="3" t="s">
        <v>143</v>
      </c>
    </row>
    <row r="130" ht="15">
      <c r="H130" s="3" t="s">
        <v>144</v>
      </c>
    </row>
    <row r="131" ht="15">
      <c r="H131" s="3" t="s">
        <v>145</v>
      </c>
    </row>
    <row r="132" ht="15">
      <c r="H132" s="3" t="s">
        <v>146</v>
      </c>
    </row>
    <row r="133" ht="15">
      <c r="H133" s="3" t="s">
        <v>147</v>
      </c>
    </row>
    <row r="134" ht="15">
      <c r="H134" s="3" t="s">
        <v>148</v>
      </c>
    </row>
    <row r="135" ht="15">
      <c r="H135" s="3" t="s">
        <v>149</v>
      </c>
    </row>
    <row r="136" ht="15">
      <c r="H136" s="3" t="s">
        <v>150</v>
      </c>
    </row>
    <row r="137" ht="15">
      <c r="H137" s="3" t="s">
        <v>151</v>
      </c>
    </row>
    <row r="138" ht="15">
      <c r="H138" s="3" t="s">
        <v>152</v>
      </c>
    </row>
    <row r="139" ht="15">
      <c r="H139" s="3" t="s">
        <v>153</v>
      </c>
    </row>
    <row r="140" ht="15">
      <c r="H140" s="3" t="s">
        <v>154</v>
      </c>
    </row>
    <row r="141" ht="15">
      <c r="H141" s="3" t="s">
        <v>155</v>
      </c>
    </row>
    <row r="142" ht="15">
      <c r="H142" s="3" t="s">
        <v>156</v>
      </c>
    </row>
    <row r="143" ht="15">
      <c r="H143" s="3" t="s">
        <v>157</v>
      </c>
    </row>
    <row r="144" ht="15">
      <c r="H144" s="3" t="s">
        <v>158</v>
      </c>
    </row>
    <row r="145" ht="15">
      <c r="H145" s="3" t="s">
        <v>159</v>
      </c>
    </row>
    <row r="146" ht="15">
      <c r="H146" s="3" t="s">
        <v>160</v>
      </c>
    </row>
    <row r="147" ht="15">
      <c r="H147" s="3" t="s">
        <v>161</v>
      </c>
    </row>
    <row r="148" ht="15">
      <c r="H148" s="3" t="s">
        <v>162</v>
      </c>
    </row>
    <row r="149" ht="15">
      <c r="H149" s="3" t="s">
        <v>163</v>
      </c>
    </row>
    <row r="150" ht="15">
      <c r="H150" s="3" t="s">
        <v>164</v>
      </c>
    </row>
    <row r="151" ht="15">
      <c r="H151" s="3" t="s">
        <v>165</v>
      </c>
    </row>
    <row r="152" ht="15">
      <c r="H152" s="3" t="s">
        <v>166</v>
      </c>
    </row>
    <row r="153" ht="15">
      <c r="H153" s="3" t="s">
        <v>167</v>
      </c>
    </row>
    <row r="154" ht="15">
      <c r="H154" s="3" t="s">
        <v>168</v>
      </c>
    </row>
    <row r="155" ht="15">
      <c r="H155" s="3" t="s">
        <v>169</v>
      </c>
    </row>
    <row r="156" ht="15">
      <c r="H156" s="3" t="s">
        <v>170</v>
      </c>
    </row>
    <row r="157" ht="15">
      <c r="H157" s="3" t="s">
        <v>171</v>
      </c>
    </row>
    <row r="158" ht="15">
      <c r="H158" s="3" t="s">
        <v>172</v>
      </c>
    </row>
    <row r="159" ht="15">
      <c r="H159" s="3" t="s">
        <v>173</v>
      </c>
    </row>
    <row r="160" ht="15">
      <c r="H160" s="3" t="s">
        <v>174</v>
      </c>
    </row>
    <row r="161" ht="15">
      <c r="H161" s="3" t="s">
        <v>175</v>
      </c>
    </row>
    <row r="162" ht="15">
      <c r="H162" s="3" t="s">
        <v>176</v>
      </c>
    </row>
    <row r="163" ht="15">
      <c r="H163" s="3" t="s">
        <v>177</v>
      </c>
    </row>
    <row r="164" ht="15">
      <c r="H164" s="3" t="s">
        <v>178</v>
      </c>
    </row>
    <row r="165" ht="15">
      <c r="H165" s="3" t="s">
        <v>179</v>
      </c>
    </row>
    <row r="166" ht="15">
      <c r="H166" s="3" t="s">
        <v>180</v>
      </c>
    </row>
    <row r="167" ht="15">
      <c r="H167" s="3" t="s">
        <v>181</v>
      </c>
    </row>
    <row r="168" ht="15">
      <c r="H168" s="3" t="s">
        <v>182</v>
      </c>
    </row>
    <row r="169" ht="15">
      <c r="H169" s="3" t="s">
        <v>183</v>
      </c>
    </row>
    <row r="170" ht="15">
      <c r="H170" s="3" t="s">
        <v>184</v>
      </c>
    </row>
    <row r="171" ht="15">
      <c r="H171" s="3" t="s">
        <v>185</v>
      </c>
    </row>
    <row r="172" ht="15">
      <c r="H172" s="3" t="s">
        <v>186</v>
      </c>
    </row>
    <row r="173" ht="15">
      <c r="H173" s="3" t="s">
        <v>187</v>
      </c>
    </row>
    <row r="174" ht="15">
      <c r="H174" s="3" t="s">
        <v>188</v>
      </c>
    </row>
    <row r="175" ht="15">
      <c r="H175" s="3" t="s">
        <v>189</v>
      </c>
    </row>
    <row r="176" ht="15">
      <c r="H176" s="3" t="s">
        <v>190</v>
      </c>
    </row>
    <row r="177" ht="15">
      <c r="H177" s="3" t="s">
        <v>191</v>
      </c>
    </row>
    <row r="178" ht="15">
      <c r="H178" s="3" t="s">
        <v>192</v>
      </c>
    </row>
    <row r="179" ht="15">
      <c r="H179" s="3" t="s">
        <v>193</v>
      </c>
    </row>
    <row r="180" ht="15">
      <c r="H180" s="3" t="s">
        <v>194</v>
      </c>
    </row>
    <row r="181" ht="15">
      <c r="H181" s="3" t="s">
        <v>195</v>
      </c>
    </row>
    <row r="182" ht="15">
      <c r="H182" s="3" t="s">
        <v>196</v>
      </c>
    </row>
    <row r="183" ht="15">
      <c r="H183" s="3" t="s">
        <v>197</v>
      </c>
    </row>
    <row r="184" ht="15">
      <c r="H184" s="3" t="s">
        <v>198</v>
      </c>
    </row>
    <row r="185" ht="15">
      <c r="H185" s="3" t="s">
        <v>199</v>
      </c>
    </row>
    <row r="186" ht="15">
      <c r="H186" s="3" t="s">
        <v>200</v>
      </c>
    </row>
    <row r="187" ht="15">
      <c r="H187" s="3" t="s">
        <v>201</v>
      </c>
    </row>
    <row r="188" ht="15">
      <c r="H188" s="3" t="s">
        <v>202</v>
      </c>
    </row>
    <row r="189" ht="15">
      <c r="H189" s="3" t="s">
        <v>203</v>
      </c>
    </row>
  </sheetData>
  <sheetProtection/>
  <mergeCells count="15">
    <mergeCell ref="D40:D41"/>
    <mergeCell ref="D42:D43"/>
    <mergeCell ref="B28:C28"/>
    <mergeCell ref="B44:C44"/>
    <mergeCell ref="B48:C48"/>
    <mergeCell ref="D31:D32"/>
    <mergeCell ref="D33:D34"/>
    <mergeCell ref="D35:D36"/>
    <mergeCell ref="D37:D39"/>
    <mergeCell ref="B16:C16"/>
    <mergeCell ref="B19:C19"/>
    <mergeCell ref="B24:C25"/>
    <mergeCell ref="D24:D25"/>
    <mergeCell ref="B26:C26"/>
    <mergeCell ref="B27:C27"/>
  </mergeCells>
  <hyperlinks>
    <hyperlink ref="D58" r:id="rId1" display="simon.springett@undp.org"/>
    <hyperlink ref="D50" r:id="rId2" display="dirdoe@govmu.org"/>
    <hyperlink ref="D62" r:id="rId3" display="ojadoo@govmu.org"/>
    <hyperlink ref="D66" r:id="rId4" display="mnkhedah@yahoo.com"/>
  </hyperlinks>
  <printOptions/>
  <pageMargins left="0.7" right="0.7" top="0.0666666666666667" bottom="0.75" header="0.3" footer="0.3"/>
  <pageSetup fitToWidth="0" horizontalDpi="600" verticalDpi="600" orientation="landscape" paperSize="9" scale="68" r:id="rId6"/>
  <rowBreaks count="3" manualBreakCount="3">
    <brk id="20" max="4" man="1"/>
    <brk id="36" max="4" man="1"/>
    <brk id="43" max="4" man="1"/>
  </rowBreaks>
  <drawing r:id="rId5"/>
</worksheet>
</file>

<file path=xl/worksheets/sheet2.xml><?xml version="1.0" encoding="utf-8"?>
<worksheet xmlns="http://schemas.openxmlformats.org/spreadsheetml/2006/main" xmlns:r="http://schemas.openxmlformats.org/officeDocument/2006/relationships">
  <dimension ref="A2:IV85"/>
  <sheetViews>
    <sheetView zoomScale="110" zoomScaleNormal="110" zoomScalePageLayoutView="50" workbookViewId="0" topLeftCell="D1">
      <selection activeCell="F43" sqref="F43:F44"/>
    </sheetView>
  </sheetViews>
  <sheetFormatPr defaultColWidth="9.140625" defaultRowHeight="15"/>
  <cols>
    <col min="1" max="1" width="1.421875" style="6" customWidth="1"/>
    <col min="2" max="2" width="9.57421875" style="5" customWidth="1"/>
    <col min="3" max="3" width="26.8515625" style="5" customWidth="1"/>
    <col min="4" max="4" width="21.00390625" style="5" customWidth="1"/>
    <col min="5" max="5" width="50.7109375" style="6" customWidth="1"/>
    <col min="6" max="6" width="71.57421875" style="6" customWidth="1"/>
    <col min="7" max="7" width="16.421875" style="6" customWidth="1"/>
    <col min="8" max="8" width="7.421875" style="6" customWidth="1"/>
    <col min="9" max="9" width="1.421875" style="6" customWidth="1"/>
    <col min="10" max="10" width="9.140625" style="6" customWidth="1"/>
    <col min="11" max="13" width="18.140625" style="6" customWidth="1"/>
    <col min="14" max="14" width="18.28125" style="6" customWidth="1"/>
    <col min="15" max="15" width="9.28125" style="6" customWidth="1"/>
    <col min="16" max="16384" width="9.140625" style="6" customWidth="1"/>
  </cols>
  <sheetData>
    <row r="1" ht="15.75" thickBot="1"/>
    <row r="2" spans="1:8" ht="15.75" thickBot="1">
      <c r="A2" s="212"/>
      <c r="B2" s="22"/>
      <c r="C2" s="23"/>
      <c r="D2" s="23"/>
      <c r="E2" s="24"/>
      <c r="F2" s="24"/>
      <c r="G2" s="24"/>
      <c r="H2" s="25"/>
    </row>
    <row r="3" spans="1:8" ht="21" thickBot="1">
      <c r="A3" s="213"/>
      <c r="B3" s="26"/>
      <c r="C3" s="452" t="s">
        <v>881</v>
      </c>
      <c r="D3" s="453"/>
      <c r="E3" s="453"/>
      <c r="F3" s="453"/>
      <c r="G3" s="454"/>
      <c r="H3" s="358"/>
    </row>
    <row r="4" spans="1:8" ht="15">
      <c r="A4" s="213"/>
      <c r="B4" s="455"/>
      <c r="C4" s="456"/>
      <c r="D4" s="456"/>
      <c r="E4" s="456"/>
      <c r="F4" s="456"/>
      <c r="G4" s="359"/>
      <c r="H4" s="358"/>
    </row>
    <row r="5" spans="1:8" ht="15">
      <c r="A5" s="213"/>
      <c r="B5" s="360"/>
      <c r="C5" s="457"/>
      <c r="D5" s="457"/>
      <c r="E5" s="457"/>
      <c r="F5" s="457"/>
      <c r="G5" s="359"/>
      <c r="H5" s="358"/>
    </row>
    <row r="6" spans="1:8" ht="15">
      <c r="A6" s="213"/>
      <c r="B6" s="360"/>
      <c r="C6" s="361"/>
      <c r="D6" s="362"/>
      <c r="E6" s="74"/>
      <c r="F6" s="359"/>
      <c r="G6" s="359"/>
      <c r="H6" s="358"/>
    </row>
    <row r="7" spans="1:8" ht="15">
      <c r="A7" s="213"/>
      <c r="B7" s="360"/>
      <c r="C7" s="458" t="s">
        <v>235</v>
      </c>
      <c r="D7" s="458"/>
      <c r="E7" s="18"/>
      <c r="F7" s="359"/>
      <c r="G7" s="359"/>
      <c r="H7" s="358"/>
    </row>
    <row r="8" spans="1:8" ht="27.75" customHeight="1" thickBot="1">
      <c r="A8" s="213"/>
      <c r="B8" s="360"/>
      <c r="C8" s="459" t="s">
        <v>248</v>
      </c>
      <c r="D8" s="459"/>
      <c r="E8" s="459"/>
      <c r="F8" s="459"/>
      <c r="G8" s="359"/>
      <c r="H8" s="358"/>
    </row>
    <row r="9" spans="1:11" ht="32.25" customHeight="1" thickBot="1">
      <c r="A9" s="213"/>
      <c r="B9" s="360"/>
      <c r="C9" s="458" t="s">
        <v>882</v>
      </c>
      <c r="D9" s="458"/>
      <c r="E9" s="460">
        <v>1516941</v>
      </c>
      <c r="F9" s="461"/>
      <c r="G9" s="359"/>
      <c r="H9" s="358"/>
      <c r="K9" s="7"/>
    </row>
    <row r="10" spans="1:11" ht="229.5" customHeight="1">
      <c r="A10" s="213"/>
      <c r="B10" s="360"/>
      <c r="C10" s="458" t="s">
        <v>236</v>
      </c>
      <c r="D10" s="458"/>
      <c r="E10" s="462" t="s">
        <v>919</v>
      </c>
      <c r="F10" s="463"/>
      <c r="G10" s="359"/>
      <c r="H10" s="358"/>
      <c r="K10" s="406"/>
    </row>
    <row r="11" spans="1:8" ht="298.5" customHeight="1">
      <c r="A11" s="213"/>
      <c r="B11" s="360"/>
      <c r="C11" s="403"/>
      <c r="D11" s="403"/>
      <c r="E11" s="464"/>
      <c r="F11" s="465"/>
      <c r="G11" s="359"/>
      <c r="H11" s="358"/>
    </row>
    <row r="12" spans="1:8" ht="89.25" customHeight="1" thickBot="1">
      <c r="A12" s="213"/>
      <c r="B12" s="360"/>
      <c r="C12" s="403"/>
      <c r="D12" s="403"/>
      <c r="E12" s="466"/>
      <c r="F12" s="467"/>
      <c r="G12" s="359"/>
      <c r="H12" s="358"/>
    </row>
    <row r="13" spans="1:8" ht="21" customHeight="1" thickBot="1">
      <c r="A13" s="213"/>
      <c r="B13" s="360"/>
      <c r="C13" s="403"/>
      <c r="D13" s="403"/>
      <c r="E13" s="407"/>
      <c r="F13" s="407"/>
      <c r="G13" s="359"/>
      <c r="H13" s="358"/>
    </row>
    <row r="14" spans="1:8" ht="22.5" customHeight="1" thickBot="1">
      <c r="A14" s="408"/>
      <c r="B14" s="409"/>
      <c r="C14" s="468" t="s">
        <v>483</v>
      </c>
      <c r="D14" s="468"/>
      <c r="E14" s="469">
        <v>0</v>
      </c>
      <c r="F14" s="470"/>
      <c r="G14" s="410"/>
      <c r="H14" s="411"/>
    </row>
    <row r="15" spans="1:256" ht="22.5" customHeight="1" hidden="1" thickBot="1">
      <c r="A15" s="471" t="s">
        <v>484</v>
      </c>
      <c r="B15" s="472"/>
      <c r="C15" s="472"/>
      <c r="D15" s="472"/>
      <c r="E15" s="472" t="s">
        <v>484</v>
      </c>
      <c r="F15" s="472"/>
      <c r="G15" s="472"/>
      <c r="H15" s="473"/>
      <c r="I15" s="474" t="s">
        <v>484</v>
      </c>
      <c r="J15" s="474"/>
      <c r="K15" s="474"/>
      <c r="L15" s="474"/>
      <c r="M15" s="474" t="s">
        <v>484</v>
      </c>
      <c r="N15" s="474"/>
      <c r="O15" s="474"/>
      <c r="P15" s="474"/>
      <c r="Q15" s="474" t="s">
        <v>484</v>
      </c>
      <c r="R15" s="474"/>
      <c r="S15" s="474"/>
      <c r="T15" s="474"/>
      <c r="U15" s="474" t="s">
        <v>484</v>
      </c>
      <c r="V15" s="474"/>
      <c r="W15" s="474"/>
      <c r="X15" s="474"/>
      <c r="Y15" s="474" t="s">
        <v>484</v>
      </c>
      <c r="Z15" s="474"/>
      <c r="AA15" s="474"/>
      <c r="AB15" s="474"/>
      <c r="AC15" s="474" t="s">
        <v>484</v>
      </c>
      <c r="AD15" s="474"/>
      <c r="AE15" s="474"/>
      <c r="AF15" s="474"/>
      <c r="AG15" s="474" t="s">
        <v>484</v>
      </c>
      <c r="AH15" s="474"/>
      <c r="AI15" s="474"/>
      <c r="AJ15" s="474"/>
      <c r="AK15" s="474" t="s">
        <v>484</v>
      </c>
      <c r="AL15" s="474"/>
      <c r="AM15" s="474"/>
      <c r="AN15" s="474"/>
      <c r="AO15" s="474" t="s">
        <v>484</v>
      </c>
      <c r="AP15" s="474"/>
      <c r="AQ15" s="474"/>
      <c r="AR15" s="474"/>
      <c r="AS15" s="474" t="s">
        <v>484</v>
      </c>
      <c r="AT15" s="474"/>
      <c r="AU15" s="474"/>
      <c r="AV15" s="474"/>
      <c r="AW15" s="474" t="s">
        <v>484</v>
      </c>
      <c r="AX15" s="474"/>
      <c r="AY15" s="474"/>
      <c r="AZ15" s="474"/>
      <c r="BA15" s="474" t="s">
        <v>484</v>
      </c>
      <c r="BB15" s="474"/>
      <c r="BC15" s="474"/>
      <c r="BD15" s="474"/>
      <c r="BE15" s="474" t="s">
        <v>484</v>
      </c>
      <c r="BF15" s="474"/>
      <c r="BG15" s="474"/>
      <c r="BH15" s="474"/>
      <c r="BI15" s="474" t="s">
        <v>484</v>
      </c>
      <c r="BJ15" s="474"/>
      <c r="BK15" s="474"/>
      <c r="BL15" s="474"/>
      <c r="BM15" s="474" t="s">
        <v>484</v>
      </c>
      <c r="BN15" s="474"/>
      <c r="BO15" s="474"/>
      <c r="BP15" s="474"/>
      <c r="BQ15" s="474" t="s">
        <v>484</v>
      </c>
      <c r="BR15" s="474"/>
      <c r="BS15" s="474"/>
      <c r="BT15" s="474"/>
      <c r="BU15" s="474" t="s">
        <v>484</v>
      </c>
      <c r="BV15" s="474"/>
      <c r="BW15" s="474"/>
      <c r="BX15" s="474"/>
      <c r="BY15" s="474" t="s">
        <v>484</v>
      </c>
      <c r="BZ15" s="474"/>
      <c r="CA15" s="474"/>
      <c r="CB15" s="474"/>
      <c r="CC15" s="474" t="s">
        <v>484</v>
      </c>
      <c r="CD15" s="474"/>
      <c r="CE15" s="474"/>
      <c r="CF15" s="474"/>
      <c r="CG15" s="474" t="s">
        <v>484</v>
      </c>
      <c r="CH15" s="474"/>
      <c r="CI15" s="474"/>
      <c r="CJ15" s="474"/>
      <c r="CK15" s="474" t="s">
        <v>484</v>
      </c>
      <c r="CL15" s="474"/>
      <c r="CM15" s="474"/>
      <c r="CN15" s="474"/>
      <c r="CO15" s="474" t="s">
        <v>484</v>
      </c>
      <c r="CP15" s="474"/>
      <c r="CQ15" s="474"/>
      <c r="CR15" s="474"/>
      <c r="CS15" s="474" t="s">
        <v>484</v>
      </c>
      <c r="CT15" s="474"/>
      <c r="CU15" s="474"/>
      <c r="CV15" s="474"/>
      <c r="CW15" s="474" t="s">
        <v>484</v>
      </c>
      <c r="CX15" s="474"/>
      <c r="CY15" s="474"/>
      <c r="CZ15" s="474"/>
      <c r="DA15" s="474" t="s">
        <v>484</v>
      </c>
      <c r="DB15" s="474"/>
      <c r="DC15" s="474"/>
      <c r="DD15" s="474"/>
      <c r="DE15" s="474" t="s">
        <v>484</v>
      </c>
      <c r="DF15" s="474"/>
      <c r="DG15" s="474"/>
      <c r="DH15" s="474"/>
      <c r="DI15" s="474" t="s">
        <v>484</v>
      </c>
      <c r="DJ15" s="474"/>
      <c r="DK15" s="474"/>
      <c r="DL15" s="474"/>
      <c r="DM15" s="474" t="s">
        <v>484</v>
      </c>
      <c r="DN15" s="474"/>
      <c r="DO15" s="474"/>
      <c r="DP15" s="474"/>
      <c r="DQ15" s="474" t="s">
        <v>484</v>
      </c>
      <c r="DR15" s="474"/>
      <c r="DS15" s="474"/>
      <c r="DT15" s="474"/>
      <c r="DU15" s="474" t="s">
        <v>484</v>
      </c>
      <c r="DV15" s="474"/>
      <c r="DW15" s="474"/>
      <c r="DX15" s="474"/>
      <c r="DY15" s="474" t="s">
        <v>484</v>
      </c>
      <c r="DZ15" s="474"/>
      <c r="EA15" s="474"/>
      <c r="EB15" s="474"/>
      <c r="EC15" s="474" t="s">
        <v>484</v>
      </c>
      <c r="ED15" s="474"/>
      <c r="EE15" s="474"/>
      <c r="EF15" s="474"/>
      <c r="EG15" s="474" t="s">
        <v>484</v>
      </c>
      <c r="EH15" s="474"/>
      <c r="EI15" s="474"/>
      <c r="EJ15" s="474"/>
      <c r="EK15" s="474" t="s">
        <v>484</v>
      </c>
      <c r="EL15" s="474"/>
      <c r="EM15" s="474"/>
      <c r="EN15" s="474"/>
      <c r="EO15" s="474" t="s">
        <v>484</v>
      </c>
      <c r="EP15" s="474"/>
      <c r="EQ15" s="474"/>
      <c r="ER15" s="474"/>
      <c r="ES15" s="474" t="s">
        <v>484</v>
      </c>
      <c r="ET15" s="474"/>
      <c r="EU15" s="474"/>
      <c r="EV15" s="474"/>
      <c r="EW15" s="474" t="s">
        <v>484</v>
      </c>
      <c r="EX15" s="474"/>
      <c r="EY15" s="474"/>
      <c r="EZ15" s="474"/>
      <c r="FA15" s="474" t="s">
        <v>484</v>
      </c>
      <c r="FB15" s="474"/>
      <c r="FC15" s="474"/>
      <c r="FD15" s="474"/>
      <c r="FE15" s="474" t="s">
        <v>484</v>
      </c>
      <c r="FF15" s="474"/>
      <c r="FG15" s="474"/>
      <c r="FH15" s="474"/>
      <c r="FI15" s="474" t="s">
        <v>484</v>
      </c>
      <c r="FJ15" s="474"/>
      <c r="FK15" s="474"/>
      <c r="FL15" s="474"/>
      <c r="FM15" s="474" t="s">
        <v>484</v>
      </c>
      <c r="FN15" s="474"/>
      <c r="FO15" s="474"/>
      <c r="FP15" s="474"/>
      <c r="FQ15" s="474" t="s">
        <v>484</v>
      </c>
      <c r="FR15" s="474"/>
      <c r="FS15" s="474"/>
      <c r="FT15" s="474"/>
      <c r="FU15" s="474" t="s">
        <v>484</v>
      </c>
      <c r="FV15" s="474"/>
      <c r="FW15" s="474"/>
      <c r="FX15" s="474"/>
      <c r="FY15" s="474" t="s">
        <v>484</v>
      </c>
      <c r="FZ15" s="474"/>
      <c r="GA15" s="474"/>
      <c r="GB15" s="474"/>
      <c r="GC15" s="474" t="s">
        <v>484</v>
      </c>
      <c r="GD15" s="474"/>
      <c r="GE15" s="474"/>
      <c r="GF15" s="474"/>
      <c r="GG15" s="474" t="s">
        <v>484</v>
      </c>
      <c r="GH15" s="474"/>
      <c r="GI15" s="474"/>
      <c r="GJ15" s="474"/>
      <c r="GK15" s="474" t="s">
        <v>484</v>
      </c>
      <c r="GL15" s="474"/>
      <c r="GM15" s="474"/>
      <c r="GN15" s="474"/>
      <c r="GO15" s="474" t="s">
        <v>484</v>
      </c>
      <c r="GP15" s="474"/>
      <c r="GQ15" s="474"/>
      <c r="GR15" s="474"/>
      <c r="GS15" s="474" t="s">
        <v>484</v>
      </c>
      <c r="GT15" s="474"/>
      <c r="GU15" s="474"/>
      <c r="GV15" s="474"/>
      <c r="GW15" s="474" t="s">
        <v>484</v>
      </c>
      <c r="GX15" s="474"/>
      <c r="GY15" s="474"/>
      <c r="GZ15" s="474"/>
      <c r="HA15" s="474" t="s">
        <v>484</v>
      </c>
      <c r="HB15" s="474"/>
      <c r="HC15" s="474"/>
      <c r="HD15" s="474"/>
      <c r="HE15" s="474" t="s">
        <v>484</v>
      </c>
      <c r="HF15" s="474"/>
      <c r="HG15" s="474"/>
      <c r="HH15" s="474"/>
      <c r="HI15" s="474" t="s">
        <v>484</v>
      </c>
      <c r="HJ15" s="474"/>
      <c r="HK15" s="474"/>
      <c r="HL15" s="474"/>
      <c r="HM15" s="474" t="s">
        <v>484</v>
      </c>
      <c r="HN15" s="474"/>
      <c r="HO15" s="474"/>
      <c r="HP15" s="474"/>
      <c r="HQ15" s="474" t="s">
        <v>484</v>
      </c>
      <c r="HR15" s="474"/>
      <c r="HS15" s="474"/>
      <c r="HT15" s="474"/>
      <c r="HU15" s="474" t="s">
        <v>484</v>
      </c>
      <c r="HV15" s="474"/>
      <c r="HW15" s="474"/>
      <c r="HX15" s="474"/>
      <c r="HY15" s="474" t="s">
        <v>484</v>
      </c>
      <c r="HZ15" s="474"/>
      <c r="IA15" s="474"/>
      <c r="IB15" s="474"/>
      <c r="IC15" s="474" t="s">
        <v>484</v>
      </c>
      <c r="ID15" s="474"/>
      <c r="IE15" s="474"/>
      <c r="IF15" s="474"/>
      <c r="IG15" s="474" t="s">
        <v>484</v>
      </c>
      <c r="IH15" s="474"/>
      <c r="II15" s="474"/>
      <c r="IJ15" s="474"/>
      <c r="IK15" s="474" t="s">
        <v>484</v>
      </c>
      <c r="IL15" s="474"/>
      <c r="IM15" s="474"/>
      <c r="IN15" s="474"/>
      <c r="IO15" s="474" t="s">
        <v>484</v>
      </c>
      <c r="IP15" s="474"/>
      <c r="IQ15" s="474"/>
      <c r="IR15" s="474"/>
      <c r="IS15" s="474" t="s">
        <v>484</v>
      </c>
      <c r="IT15" s="474"/>
      <c r="IU15" s="474"/>
      <c r="IV15" s="474"/>
    </row>
    <row r="16" spans="1:8" ht="22.5" customHeight="1" thickBot="1">
      <c r="A16" s="412"/>
      <c r="B16" s="475" t="s">
        <v>484</v>
      </c>
      <c r="C16" s="476"/>
      <c r="D16" s="476"/>
      <c r="E16" s="476"/>
      <c r="F16" s="477"/>
      <c r="G16" s="413"/>
      <c r="H16" s="414"/>
    </row>
    <row r="17" spans="2:15" ht="30" customHeight="1" thickBot="1">
      <c r="B17" s="360"/>
      <c r="C17" s="458" t="s">
        <v>218</v>
      </c>
      <c r="D17" s="458"/>
      <c r="E17" s="359"/>
      <c r="F17" s="359"/>
      <c r="G17" s="359"/>
      <c r="H17" s="358"/>
      <c r="J17" s="7"/>
      <c r="K17" s="7"/>
      <c r="L17" s="7"/>
      <c r="M17" s="7"/>
      <c r="N17" s="7"/>
      <c r="O17" s="7"/>
    </row>
    <row r="18" spans="2:15" ht="49.5" customHeight="1">
      <c r="B18" s="360"/>
      <c r="C18" s="458" t="s">
        <v>286</v>
      </c>
      <c r="D18" s="458"/>
      <c r="E18" s="363" t="s">
        <v>219</v>
      </c>
      <c r="F18" s="364" t="s">
        <v>220</v>
      </c>
      <c r="G18" s="359"/>
      <c r="H18" s="358"/>
      <c r="J18" s="7"/>
      <c r="K18" s="8"/>
      <c r="L18" s="8"/>
      <c r="M18" s="8"/>
      <c r="N18" s="8"/>
      <c r="O18" s="7"/>
    </row>
    <row r="19" spans="2:15" ht="28.5">
      <c r="B19" s="360"/>
      <c r="C19" s="362"/>
      <c r="D19" s="362"/>
      <c r="E19" s="365" t="s">
        <v>883</v>
      </c>
      <c r="F19" s="366">
        <f>112505.98</f>
        <v>112505.98</v>
      </c>
      <c r="G19" s="359"/>
      <c r="H19" s="358"/>
      <c r="J19" s="7"/>
      <c r="K19" s="9"/>
      <c r="L19" s="9"/>
      <c r="M19" s="9"/>
      <c r="N19" s="9"/>
      <c r="O19" s="7"/>
    </row>
    <row r="20" spans="2:15" ht="15">
      <c r="B20" s="360"/>
      <c r="C20" s="362"/>
      <c r="D20" s="362"/>
      <c r="E20" s="365" t="s">
        <v>884</v>
      </c>
      <c r="F20" s="366">
        <v>572.24</v>
      </c>
      <c r="G20" s="359"/>
      <c r="H20" s="358"/>
      <c r="J20" s="7"/>
      <c r="K20" s="9"/>
      <c r="L20" s="9"/>
      <c r="M20" s="9"/>
      <c r="N20" s="9"/>
      <c r="O20" s="7"/>
    </row>
    <row r="21" spans="2:15" s="110" customFormat="1" ht="14.25">
      <c r="B21" s="111"/>
      <c r="C21" s="403"/>
      <c r="D21" s="403"/>
      <c r="E21" s="365" t="s">
        <v>385</v>
      </c>
      <c r="F21" s="367">
        <f>SUM(F19:F20)</f>
        <v>113078.22</v>
      </c>
      <c r="G21" s="18"/>
      <c r="H21" s="112"/>
      <c r="J21" s="113"/>
      <c r="K21" s="9"/>
      <c r="L21" s="9"/>
      <c r="M21" s="9"/>
      <c r="N21" s="9"/>
      <c r="O21" s="113"/>
    </row>
    <row r="22" spans="2:15" ht="28.5">
      <c r="B22" s="360"/>
      <c r="C22" s="362"/>
      <c r="D22" s="362"/>
      <c r="E22" s="365" t="s">
        <v>885</v>
      </c>
      <c r="F22" s="366">
        <v>151526.54</v>
      </c>
      <c r="G22" s="359"/>
      <c r="H22" s="358"/>
      <c r="J22" s="7"/>
      <c r="K22" s="9"/>
      <c r="L22" s="9"/>
      <c r="M22" s="9"/>
      <c r="N22" s="9"/>
      <c r="O22" s="7"/>
    </row>
    <row r="23" spans="2:15" s="110" customFormat="1" ht="14.25">
      <c r="B23" s="111"/>
      <c r="C23" s="403"/>
      <c r="D23" s="403"/>
      <c r="E23" s="365" t="s">
        <v>386</v>
      </c>
      <c r="F23" s="367">
        <f>SUM(F22:F22)</f>
        <v>151526.54</v>
      </c>
      <c r="G23" s="18"/>
      <c r="H23" s="112"/>
      <c r="J23" s="113"/>
      <c r="K23" s="9"/>
      <c r="L23" s="9"/>
      <c r="M23" s="9"/>
      <c r="N23" s="9"/>
      <c r="O23" s="113"/>
    </row>
    <row r="24" spans="2:15" s="110" customFormat="1" ht="14.25">
      <c r="B24" s="111"/>
      <c r="C24" s="403"/>
      <c r="D24" s="403"/>
      <c r="E24" s="365" t="s">
        <v>418</v>
      </c>
      <c r="F24" s="366"/>
      <c r="G24" s="18"/>
      <c r="H24" s="112"/>
      <c r="J24" s="113"/>
      <c r="K24" s="9"/>
      <c r="L24" s="9"/>
      <c r="M24" s="9"/>
      <c r="N24" s="9"/>
      <c r="O24" s="113"/>
    </row>
    <row r="25" spans="2:15" s="110" customFormat="1" ht="14.25">
      <c r="B25" s="111"/>
      <c r="C25" s="403"/>
      <c r="D25" s="403"/>
      <c r="E25" s="365" t="s">
        <v>420</v>
      </c>
      <c r="F25" s="366">
        <f>70304.03</f>
        <v>70304.03</v>
      </c>
      <c r="G25" s="18"/>
      <c r="H25" s="112"/>
      <c r="J25" s="113"/>
      <c r="K25" s="9"/>
      <c r="L25" s="9"/>
      <c r="M25" s="9"/>
      <c r="N25" s="9"/>
      <c r="O25" s="113"/>
    </row>
    <row r="26" spans="2:15" ht="15">
      <c r="B26" s="360"/>
      <c r="C26" s="362"/>
      <c r="D26" s="362"/>
      <c r="E26" s="365" t="s">
        <v>419</v>
      </c>
      <c r="F26" s="366">
        <v>7893.68</v>
      </c>
      <c r="G26" s="359"/>
      <c r="H26" s="358"/>
      <c r="J26" s="7"/>
      <c r="K26" s="9"/>
      <c r="L26" s="9"/>
      <c r="M26" s="9"/>
      <c r="N26" s="9"/>
      <c r="O26" s="7"/>
    </row>
    <row r="27" spans="2:15" s="110" customFormat="1" ht="14.25">
      <c r="B27" s="111"/>
      <c r="C27" s="403"/>
      <c r="D27" s="403"/>
      <c r="E27" s="365" t="s">
        <v>387</v>
      </c>
      <c r="F27" s="367">
        <f>SUM(F24:F26)</f>
        <v>78197.70999999999</v>
      </c>
      <c r="G27" s="18"/>
      <c r="H27" s="112"/>
      <c r="J27" s="113"/>
      <c r="K27" s="9"/>
      <c r="L27" s="9"/>
      <c r="M27" s="9"/>
      <c r="N27" s="9"/>
      <c r="O27" s="113"/>
    </row>
    <row r="28" spans="2:15" ht="15">
      <c r="B28" s="360"/>
      <c r="C28" s="362"/>
      <c r="D28" s="362"/>
      <c r="E28" s="365" t="s">
        <v>873</v>
      </c>
      <c r="F28" s="366"/>
      <c r="G28" s="359"/>
      <c r="H28" s="358"/>
      <c r="J28" s="7"/>
      <c r="K28" s="9"/>
      <c r="L28" s="9"/>
      <c r="M28" s="9"/>
      <c r="N28" s="9"/>
      <c r="O28" s="7"/>
    </row>
    <row r="29" spans="2:15" ht="15">
      <c r="B29" s="360"/>
      <c r="C29" s="362"/>
      <c r="D29" s="362"/>
      <c r="E29" s="365" t="s">
        <v>874</v>
      </c>
      <c r="F29" s="366"/>
      <c r="G29" s="359"/>
      <c r="H29" s="358"/>
      <c r="J29" s="7"/>
      <c r="K29" s="9"/>
      <c r="L29" s="9"/>
      <c r="M29" s="9"/>
      <c r="N29" s="9"/>
      <c r="O29" s="7"/>
    </row>
    <row r="30" spans="2:15" ht="15">
      <c r="B30" s="360"/>
      <c r="C30" s="362"/>
      <c r="D30" s="362"/>
      <c r="E30" s="365" t="s">
        <v>875</v>
      </c>
      <c r="F30" s="366"/>
      <c r="G30" s="359"/>
      <c r="H30" s="358"/>
      <c r="J30" s="7"/>
      <c r="K30" s="9"/>
      <c r="L30" s="9"/>
      <c r="M30" s="9"/>
      <c r="N30" s="9"/>
      <c r="O30" s="7"/>
    </row>
    <row r="31" spans="2:15" ht="15">
      <c r="B31" s="360"/>
      <c r="C31" s="362"/>
      <c r="D31" s="362"/>
      <c r="E31" s="365" t="s">
        <v>876</v>
      </c>
      <c r="F31" s="366"/>
      <c r="G31" s="359"/>
      <c r="H31" s="358"/>
      <c r="J31" s="7"/>
      <c r="K31" s="9"/>
      <c r="L31" s="9"/>
      <c r="M31" s="9"/>
      <c r="N31" s="9"/>
      <c r="O31" s="7"/>
    </row>
    <row r="32" spans="2:15" s="110" customFormat="1" ht="14.25">
      <c r="B32" s="111"/>
      <c r="C32" s="403"/>
      <c r="D32" s="403"/>
      <c r="E32" s="365" t="s">
        <v>388</v>
      </c>
      <c r="F32" s="367"/>
      <c r="G32" s="18"/>
      <c r="H32" s="112"/>
      <c r="J32" s="113"/>
      <c r="K32" s="9"/>
      <c r="L32" s="9"/>
      <c r="M32" s="9"/>
      <c r="N32" s="9"/>
      <c r="O32" s="113"/>
    </row>
    <row r="33" spans="2:15" ht="15">
      <c r="B33" s="360"/>
      <c r="C33" s="362"/>
      <c r="D33" s="362"/>
      <c r="E33" s="365" t="s">
        <v>421</v>
      </c>
      <c r="F33" s="366">
        <f>13433.75</f>
        <v>13433.75</v>
      </c>
      <c r="G33" s="359"/>
      <c r="H33" s="358"/>
      <c r="J33" s="7"/>
      <c r="K33" s="9"/>
      <c r="L33" s="9"/>
      <c r="M33" s="9"/>
      <c r="N33" s="9"/>
      <c r="O33" s="7"/>
    </row>
    <row r="34" spans="2:15" ht="15">
      <c r="B34" s="360"/>
      <c r="C34" s="362"/>
      <c r="D34" s="362"/>
      <c r="E34" s="365" t="s">
        <v>877</v>
      </c>
      <c r="F34" s="366">
        <v>0</v>
      </c>
      <c r="G34" s="359"/>
      <c r="H34" s="358"/>
      <c r="J34" s="7"/>
      <c r="K34" s="9"/>
      <c r="L34" s="9"/>
      <c r="M34" s="9"/>
      <c r="N34" s="9"/>
      <c r="O34" s="7"/>
    </row>
    <row r="35" spans="2:15" ht="12.75" customHeight="1">
      <c r="B35" s="360"/>
      <c r="C35" s="362"/>
      <c r="D35" s="362"/>
      <c r="E35" s="365" t="s">
        <v>422</v>
      </c>
      <c r="F35" s="366">
        <f>6017.42</f>
        <v>6017.42</v>
      </c>
      <c r="G35" s="359"/>
      <c r="H35" s="358"/>
      <c r="J35" s="7"/>
      <c r="K35" s="9"/>
      <c r="L35" s="9"/>
      <c r="M35" s="9"/>
      <c r="N35" s="9"/>
      <c r="O35" s="7"/>
    </row>
    <row r="36" spans="2:15" ht="15">
      <c r="B36" s="360"/>
      <c r="C36" s="362"/>
      <c r="D36" s="362"/>
      <c r="E36" s="365" t="s">
        <v>423</v>
      </c>
      <c r="F36" s="366">
        <v>483.95</v>
      </c>
      <c r="G36" s="359"/>
      <c r="H36" s="358"/>
      <c r="J36" s="7"/>
      <c r="K36" s="9"/>
      <c r="L36" s="9"/>
      <c r="M36" s="9"/>
      <c r="N36" s="9"/>
      <c r="O36" s="7"/>
    </row>
    <row r="37" spans="2:15" ht="15">
      <c r="B37" s="360"/>
      <c r="C37" s="362"/>
      <c r="D37" s="362"/>
      <c r="E37" s="365" t="s">
        <v>886</v>
      </c>
      <c r="F37" s="366">
        <v>0</v>
      </c>
      <c r="G37" s="359"/>
      <c r="H37" s="358"/>
      <c r="J37" s="7"/>
      <c r="K37" s="9"/>
      <c r="L37" s="9"/>
      <c r="M37" s="9"/>
      <c r="N37" s="9"/>
      <c r="O37" s="7"/>
    </row>
    <row r="38" spans="2:15" s="110" customFormat="1" ht="14.25">
      <c r="B38" s="111"/>
      <c r="C38" s="403"/>
      <c r="D38" s="403"/>
      <c r="E38" s="365" t="s">
        <v>389</v>
      </c>
      <c r="F38" s="367">
        <f>SUM(F33:F37)</f>
        <v>19935.12</v>
      </c>
      <c r="G38" s="18"/>
      <c r="H38" s="112"/>
      <c r="J38" s="113"/>
      <c r="K38" s="9"/>
      <c r="L38" s="9"/>
      <c r="M38" s="9"/>
      <c r="N38" s="9"/>
      <c r="O38" s="113"/>
    </row>
    <row r="39" spans="2:15" s="110" customFormat="1" ht="15" thickBot="1">
      <c r="B39" s="111"/>
      <c r="C39" s="403"/>
      <c r="D39" s="403"/>
      <c r="E39" s="365" t="s">
        <v>310</v>
      </c>
      <c r="F39" s="366">
        <v>109581.97</v>
      </c>
      <c r="G39" s="18"/>
      <c r="H39" s="112"/>
      <c r="J39" s="113"/>
      <c r="K39" s="9"/>
      <c r="L39" s="9"/>
      <c r="M39" s="9"/>
      <c r="N39" s="9"/>
      <c r="O39" s="113"/>
    </row>
    <row r="40" spans="2:15" ht="15.75" thickBot="1">
      <c r="B40" s="360"/>
      <c r="C40" s="362"/>
      <c r="D40" s="362"/>
      <c r="E40" s="415" t="s">
        <v>280</v>
      </c>
      <c r="F40" s="416">
        <f>F21+F23+F27+F32+F38+F39</f>
        <v>472319.55999999994</v>
      </c>
      <c r="G40" s="359"/>
      <c r="H40" s="358"/>
      <c r="J40" s="7"/>
      <c r="K40" s="123"/>
      <c r="L40" s="118"/>
      <c r="M40" s="9"/>
      <c r="N40" s="9"/>
      <c r="O40" s="7"/>
    </row>
    <row r="41" spans="2:15" ht="15.75" thickBot="1">
      <c r="B41" s="360"/>
      <c r="C41" s="368"/>
      <c r="D41" s="369"/>
      <c r="E41" s="370"/>
      <c r="F41" s="371"/>
      <c r="G41" s="372"/>
      <c r="H41" s="358"/>
      <c r="J41" s="7"/>
      <c r="K41" s="7"/>
      <c r="L41" s="7"/>
      <c r="M41" s="7"/>
      <c r="N41" s="7"/>
      <c r="O41" s="7"/>
    </row>
    <row r="42" spans="2:15" ht="30.75" customHeight="1" thickBot="1">
      <c r="B42" s="360"/>
      <c r="C42" s="478" t="s">
        <v>284</v>
      </c>
      <c r="D42" s="479"/>
      <c r="E42" s="373" t="s">
        <v>219</v>
      </c>
      <c r="F42" s="374" t="s">
        <v>486</v>
      </c>
      <c r="G42" s="375" t="s">
        <v>485</v>
      </c>
      <c r="H42" s="358"/>
      <c r="J42" s="7"/>
      <c r="K42" s="7"/>
      <c r="L42" s="7"/>
      <c r="M42" s="7"/>
      <c r="N42" s="7"/>
      <c r="O42" s="7"/>
    </row>
    <row r="43" spans="2:8" ht="79.5" customHeight="1">
      <c r="B43" s="360"/>
      <c r="C43" s="458" t="s">
        <v>287</v>
      </c>
      <c r="D43" s="458"/>
      <c r="E43" s="376" t="s">
        <v>345</v>
      </c>
      <c r="F43" s="480" t="s">
        <v>898</v>
      </c>
      <c r="G43" s="482">
        <f>87000+122680+82000+16000</f>
        <v>307680</v>
      </c>
      <c r="H43" s="358"/>
    </row>
    <row r="44" spans="2:8" ht="46.5" customHeight="1">
      <c r="B44" s="360"/>
      <c r="C44" s="362"/>
      <c r="D44" s="362"/>
      <c r="E44" s="377" t="s">
        <v>346</v>
      </c>
      <c r="F44" s="481"/>
      <c r="G44" s="483"/>
      <c r="H44" s="358"/>
    </row>
    <row r="45" spans="2:8" ht="84" customHeight="1">
      <c r="B45" s="360"/>
      <c r="C45" s="362"/>
      <c r="D45" s="362"/>
      <c r="E45" s="378" t="s">
        <v>390</v>
      </c>
      <c r="F45" s="379" t="s">
        <v>899</v>
      </c>
      <c r="G45" s="380">
        <f>1095000+500000+430000</f>
        <v>2025000</v>
      </c>
      <c r="H45" s="358"/>
    </row>
    <row r="46" spans="2:8" ht="42" customHeight="1">
      <c r="B46" s="360"/>
      <c r="C46" s="362"/>
      <c r="D46" s="362"/>
      <c r="E46" s="377" t="s">
        <v>347</v>
      </c>
      <c r="F46" s="381" t="s">
        <v>355</v>
      </c>
      <c r="G46" s="382">
        <v>0</v>
      </c>
      <c r="H46" s="358"/>
    </row>
    <row r="47" spans="2:8" ht="60" customHeight="1">
      <c r="B47" s="360"/>
      <c r="C47" s="362"/>
      <c r="D47" s="362"/>
      <c r="E47" s="377" t="s">
        <v>348</v>
      </c>
      <c r="F47" s="381" t="s">
        <v>356</v>
      </c>
      <c r="G47" s="382">
        <v>0</v>
      </c>
      <c r="H47" s="358"/>
    </row>
    <row r="48" spans="2:8" ht="28.5" customHeight="1" thickBot="1">
      <c r="B48" s="360"/>
      <c r="C48" s="362"/>
      <c r="D48" s="362"/>
      <c r="E48" s="383" t="s">
        <v>349</v>
      </c>
      <c r="F48" s="384" t="s">
        <v>356</v>
      </c>
      <c r="G48" s="382">
        <v>0</v>
      </c>
      <c r="H48" s="358"/>
    </row>
    <row r="49" spans="2:8" ht="72" customHeight="1">
      <c r="B49" s="360"/>
      <c r="C49" s="362"/>
      <c r="D49" s="362"/>
      <c r="E49" s="385" t="s">
        <v>893</v>
      </c>
      <c r="F49" s="484" t="s">
        <v>402</v>
      </c>
      <c r="G49" s="382">
        <v>0</v>
      </c>
      <c r="H49" s="358"/>
    </row>
    <row r="50" spans="2:8" ht="65.25" customHeight="1" thickBot="1">
      <c r="B50" s="360"/>
      <c r="C50" s="362"/>
      <c r="D50" s="362"/>
      <c r="E50" s="386" t="s">
        <v>894</v>
      </c>
      <c r="F50" s="485"/>
      <c r="G50" s="382">
        <v>0</v>
      </c>
      <c r="H50" s="358"/>
    </row>
    <row r="51" spans="2:8" ht="65.25" customHeight="1" thickBot="1">
      <c r="B51" s="360"/>
      <c r="C51" s="362"/>
      <c r="D51" s="362"/>
      <c r="E51" s="376" t="s">
        <v>350</v>
      </c>
      <c r="F51" s="428" t="s">
        <v>895</v>
      </c>
      <c r="G51" s="387">
        <f>20000+10000</f>
        <v>30000</v>
      </c>
      <c r="H51" s="358"/>
    </row>
    <row r="52" spans="2:8" ht="31.5" customHeight="1">
      <c r="B52" s="360"/>
      <c r="C52" s="362"/>
      <c r="D52" s="362"/>
      <c r="E52" s="377" t="s">
        <v>351</v>
      </c>
      <c r="F52" s="486" t="s">
        <v>897</v>
      </c>
      <c r="G52" s="482">
        <v>31000</v>
      </c>
      <c r="H52" s="358"/>
    </row>
    <row r="53" spans="2:10" ht="45" customHeight="1" thickBot="1">
      <c r="B53" s="360"/>
      <c r="C53" s="362"/>
      <c r="D53" s="362"/>
      <c r="E53" s="388" t="s">
        <v>352</v>
      </c>
      <c r="F53" s="487"/>
      <c r="G53" s="488"/>
      <c r="H53" s="358"/>
      <c r="J53" s="115"/>
    </row>
    <row r="54" spans="2:10" ht="111.75" customHeight="1">
      <c r="B54" s="360"/>
      <c r="C54" s="362"/>
      <c r="D54" s="362"/>
      <c r="E54" s="389" t="s">
        <v>409</v>
      </c>
      <c r="F54" s="489" t="s">
        <v>900</v>
      </c>
      <c r="G54" s="492">
        <v>150000</v>
      </c>
      <c r="H54" s="358"/>
      <c r="J54" s="115"/>
    </row>
    <row r="55" spans="2:8" ht="39.75" customHeight="1">
      <c r="B55" s="360"/>
      <c r="C55" s="362"/>
      <c r="D55" s="362"/>
      <c r="E55" s="390" t="s">
        <v>410</v>
      </c>
      <c r="F55" s="490"/>
      <c r="G55" s="493"/>
      <c r="H55" s="358"/>
    </row>
    <row r="56" spans="2:8" ht="87" customHeight="1">
      <c r="B56" s="360"/>
      <c r="C56" s="362"/>
      <c r="D56" s="362"/>
      <c r="E56" s="391" t="s">
        <v>354</v>
      </c>
      <c r="F56" s="490"/>
      <c r="G56" s="493"/>
      <c r="H56" s="358"/>
    </row>
    <row r="57" spans="2:8" ht="19.5" customHeight="1" thickBot="1">
      <c r="B57" s="360"/>
      <c r="C57" s="362"/>
      <c r="D57" s="362"/>
      <c r="E57" s="392" t="s">
        <v>353</v>
      </c>
      <c r="F57" s="491"/>
      <c r="G57" s="494"/>
      <c r="H57" s="358"/>
    </row>
    <row r="58" spans="2:8" ht="45.75" customHeight="1" thickBot="1">
      <c r="B58" s="360"/>
      <c r="C58" s="362"/>
      <c r="D58" s="362"/>
      <c r="E58" s="376" t="s">
        <v>412</v>
      </c>
      <c r="F58" s="393"/>
      <c r="G58" s="394"/>
      <c r="H58" s="358"/>
    </row>
    <row r="59" spans="2:8" ht="42.75" customHeight="1" thickBot="1">
      <c r="B59" s="360"/>
      <c r="C59" s="362"/>
      <c r="D59" s="362"/>
      <c r="E59" s="395" t="s">
        <v>391</v>
      </c>
      <c r="F59" s="393"/>
      <c r="G59" s="393"/>
      <c r="H59" s="358"/>
    </row>
    <row r="60" spans="2:8" ht="72.75" customHeight="1" thickBot="1">
      <c r="B60" s="360"/>
      <c r="C60" s="362"/>
      <c r="D60" s="362"/>
      <c r="E60" s="417" t="s">
        <v>887</v>
      </c>
      <c r="F60" s="393" t="s">
        <v>888</v>
      </c>
      <c r="G60" s="495">
        <v>37000</v>
      </c>
      <c r="H60" s="358"/>
    </row>
    <row r="61" spans="2:8" ht="42" customHeight="1" thickBot="1">
      <c r="B61" s="360"/>
      <c r="C61" s="362"/>
      <c r="D61" s="362"/>
      <c r="E61" s="417" t="s">
        <v>889</v>
      </c>
      <c r="F61" s="393" t="s">
        <v>890</v>
      </c>
      <c r="G61" s="488"/>
      <c r="H61" s="358"/>
    </row>
    <row r="62" spans="2:8" ht="44.25" customHeight="1" thickBot="1">
      <c r="B62" s="360"/>
      <c r="C62" s="362"/>
      <c r="D62" s="362"/>
      <c r="E62" s="396" t="s">
        <v>411</v>
      </c>
      <c r="F62" s="393"/>
      <c r="G62" s="393"/>
      <c r="H62" s="358"/>
    </row>
    <row r="63" spans="2:8" ht="15.75" thickBot="1">
      <c r="B63" s="360"/>
      <c r="C63" s="362"/>
      <c r="D63" s="362"/>
      <c r="E63" s="119" t="s">
        <v>310</v>
      </c>
      <c r="F63" s="397" t="s">
        <v>404</v>
      </c>
      <c r="G63" s="398">
        <v>118000</v>
      </c>
      <c r="H63" s="358"/>
    </row>
    <row r="64" spans="2:8" ht="15.75" thickBot="1">
      <c r="B64" s="360"/>
      <c r="C64" s="362"/>
      <c r="D64" s="362"/>
      <c r="E64" s="100" t="s">
        <v>280</v>
      </c>
      <c r="F64" s="418"/>
      <c r="G64" s="419"/>
      <c r="H64" s="358"/>
    </row>
    <row r="65" spans="2:8" ht="15.75" thickBot="1">
      <c r="B65" s="360"/>
      <c r="C65" s="362"/>
      <c r="D65" s="362"/>
      <c r="E65" s="100" t="s">
        <v>280</v>
      </c>
      <c r="F65" s="166"/>
      <c r="G65" s="399">
        <f>SUM(G43:G63)</f>
        <v>2698680</v>
      </c>
      <c r="H65" s="358"/>
    </row>
    <row r="66" spans="2:8" ht="15">
      <c r="B66" s="360"/>
      <c r="C66" s="362"/>
      <c r="D66" s="362"/>
      <c r="E66" s="359"/>
      <c r="F66" s="359"/>
      <c r="G66" s="359"/>
      <c r="H66" s="358"/>
    </row>
    <row r="67" spans="2:8" ht="34.5" customHeight="1" thickBot="1">
      <c r="B67" s="360"/>
      <c r="C67" s="458" t="s">
        <v>288</v>
      </c>
      <c r="D67" s="458"/>
      <c r="E67" s="458"/>
      <c r="F67" s="458"/>
      <c r="G67" s="400"/>
      <c r="H67" s="358"/>
    </row>
    <row r="68" spans="2:8" ht="70.5" customHeight="1" thickBot="1">
      <c r="B68" s="360"/>
      <c r="C68" s="458" t="s">
        <v>215</v>
      </c>
      <c r="D68" s="458"/>
      <c r="E68" s="496" t="s">
        <v>405</v>
      </c>
      <c r="F68" s="497"/>
      <c r="G68" s="359"/>
      <c r="H68" s="358"/>
    </row>
    <row r="69" spans="2:8" ht="15.75" thickBot="1">
      <c r="B69" s="360"/>
      <c r="C69" s="499"/>
      <c r="D69" s="499"/>
      <c r="E69" s="499"/>
      <c r="F69" s="499"/>
      <c r="G69" s="359"/>
      <c r="H69" s="358"/>
    </row>
    <row r="70" spans="2:8" ht="63" customHeight="1" thickBot="1">
      <c r="B70" s="360"/>
      <c r="C70" s="458" t="s">
        <v>216</v>
      </c>
      <c r="D70" s="458"/>
      <c r="E70" s="500">
        <v>320645</v>
      </c>
      <c r="F70" s="501"/>
      <c r="G70" s="359"/>
      <c r="H70" s="358"/>
    </row>
    <row r="71" spans="2:8" ht="81" customHeight="1" thickBot="1">
      <c r="B71" s="360"/>
      <c r="C71" s="458" t="s">
        <v>217</v>
      </c>
      <c r="D71" s="458"/>
      <c r="E71" s="502" t="s">
        <v>393</v>
      </c>
      <c r="F71" s="503"/>
      <c r="G71" s="359"/>
      <c r="H71" s="358"/>
    </row>
    <row r="72" spans="2:8" ht="15">
      <c r="B72" s="360"/>
      <c r="C72" s="362"/>
      <c r="D72" s="362"/>
      <c r="E72" s="359"/>
      <c r="F72" s="359"/>
      <c r="G72" s="359"/>
      <c r="H72" s="358"/>
    </row>
    <row r="73" spans="2:8" ht="15.75" thickBot="1">
      <c r="B73" s="404"/>
      <c r="C73" s="479"/>
      <c r="D73" s="479"/>
      <c r="E73" s="27"/>
      <c r="F73" s="401"/>
      <c r="G73" s="401"/>
      <c r="H73" s="402"/>
    </row>
    <row r="74" spans="2:7" s="423" customFormat="1" ht="64.5" customHeight="1">
      <c r="B74" s="420"/>
      <c r="C74" s="504"/>
      <c r="D74" s="504"/>
      <c r="E74" s="506"/>
      <c r="F74" s="506"/>
      <c r="G74" s="422"/>
    </row>
    <row r="75" spans="2:7" ht="59.25" customHeight="1">
      <c r="B75" s="420"/>
      <c r="C75" s="421"/>
      <c r="D75" s="421"/>
      <c r="E75" s="9"/>
      <c r="F75" s="9"/>
      <c r="G75" s="422"/>
    </row>
    <row r="76" spans="2:7" ht="49.5" customHeight="1">
      <c r="B76" s="420"/>
      <c r="C76" s="505"/>
      <c r="D76" s="505"/>
      <c r="E76" s="507"/>
      <c r="F76" s="507"/>
      <c r="G76" s="422"/>
    </row>
    <row r="77" spans="2:7" ht="99.75" customHeight="1">
      <c r="B77" s="420"/>
      <c r="C77" s="505"/>
      <c r="D77" s="505"/>
      <c r="E77" s="498"/>
      <c r="F77" s="498"/>
      <c r="G77" s="422"/>
    </row>
    <row r="78" spans="2:7" ht="15">
      <c r="B78" s="420"/>
      <c r="C78" s="420"/>
      <c r="D78" s="420"/>
      <c r="E78" s="422"/>
      <c r="F78" s="422"/>
      <c r="G78" s="422"/>
    </row>
    <row r="79" spans="2:7" ht="15">
      <c r="B79" s="420"/>
      <c r="C79" s="504"/>
      <c r="D79" s="504"/>
      <c r="E79" s="422"/>
      <c r="F79" s="422"/>
      <c r="G79" s="422"/>
    </row>
    <row r="80" spans="2:7" ht="49.5" customHeight="1">
      <c r="B80" s="420"/>
      <c r="C80" s="504"/>
      <c r="D80" s="504"/>
      <c r="E80" s="498"/>
      <c r="F80" s="498"/>
      <c r="G80" s="422"/>
    </row>
    <row r="81" spans="2:7" ht="99.75" customHeight="1">
      <c r="B81" s="420"/>
      <c r="C81" s="505"/>
      <c r="D81" s="505"/>
      <c r="E81" s="498"/>
      <c r="F81" s="498"/>
      <c r="G81" s="422"/>
    </row>
    <row r="82" spans="2:7" ht="15">
      <c r="B82" s="420"/>
      <c r="C82" s="424"/>
      <c r="D82" s="420"/>
      <c r="E82" s="425"/>
      <c r="F82" s="422"/>
      <c r="G82" s="422"/>
    </row>
    <row r="83" spans="2:7" ht="15">
      <c r="B83" s="420"/>
      <c r="C83" s="424"/>
      <c r="D83" s="424"/>
      <c r="E83" s="425"/>
      <c r="F83" s="425"/>
      <c r="G83" s="426"/>
    </row>
    <row r="84" spans="5:6" ht="15">
      <c r="E84" s="427"/>
      <c r="F84" s="427"/>
    </row>
    <row r="85" spans="5:6" ht="15">
      <c r="E85" s="427"/>
      <c r="F85" s="427"/>
    </row>
  </sheetData>
  <sheetProtection/>
  <mergeCells count="108">
    <mergeCell ref="C79:D79"/>
    <mergeCell ref="C80:D80"/>
    <mergeCell ref="E80:F80"/>
    <mergeCell ref="C81:D81"/>
    <mergeCell ref="E81:F81"/>
    <mergeCell ref="C74:D74"/>
    <mergeCell ref="E74:F74"/>
    <mergeCell ref="C76:D76"/>
    <mergeCell ref="E76:F76"/>
    <mergeCell ref="C77:D77"/>
    <mergeCell ref="E77:F77"/>
    <mergeCell ref="C69:F69"/>
    <mergeCell ref="C70:D70"/>
    <mergeCell ref="E70:F70"/>
    <mergeCell ref="C71:D71"/>
    <mergeCell ref="E71:F71"/>
    <mergeCell ref="C73:D73"/>
    <mergeCell ref="F54:F57"/>
    <mergeCell ref="G54:G57"/>
    <mergeCell ref="G60:G61"/>
    <mergeCell ref="C67:F67"/>
    <mergeCell ref="C68:D68"/>
    <mergeCell ref="E68:F68"/>
    <mergeCell ref="C43:D43"/>
    <mergeCell ref="F43:F44"/>
    <mergeCell ref="G43:G44"/>
    <mergeCell ref="F49:F50"/>
    <mergeCell ref="F52:F53"/>
    <mergeCell ref="G52:G53"/>
    <mergeCell ref="IO15:IR15"/>
    <mergeCell ref="IS15:IV15"/>
    <mergeCell ref="B16:F16"/>
    <mergeCell ref="C17:D17"/>
    <mergeCell ref="C18:D18"/>
    <mergeCell ref="C42:D42"/>
    <mergeCell ref="HQ15:HT15"/>
    <mergeCell ref="HU15:HX15"/>
    <mergeCell ref="HY15:IB15"/>
    <mergeCell ref="IC15:IF15"/>
    <mergeCell ref="IG15:IJ15"/>
    <mergeCell ref="IK15:IN15"/>
    <mergeCell ref="GS15:GV15"/>
    <mergeCell ref="GW15:GZ15"/>
    <mergeCell ref="HA15:HD15"/>
    <mergeCell ref="HE15:HH15"/>
    <mergeCell ref="HI15:HL15"/>
    <mergeCell ref="HM15:HP15"/>
    <mergeCell ref="FU15:FX15"/>
    <mergeCell ref="FY15:GB15"/>
    <mergeCell ref="GC15:GF15"/>
    <mergeCell ref="GG15:GJ15"/>
    <mergeCell ref="GK15:GN15"/>
    <mergeCell ref="GO15:GR15"/>
    <mergeCell ref="EW15:EZ15"/>
    <mergeCell ref="FA15:FD15"/>
    <mergeCell ref="FE15:FH15"/>
    <mergeCell ref="FI15:FL15"/>
    <mergeCell ref="FM15:FP15"/>
    <mergeCell ref="FQ15:FT15"/>
    <mergeCell ref="DY15:EB15"/>
    <mergeCell ref="EC15:EF15"/>
    <mergeCell ref="EG15:EJ15"/>
    <mergeCell ref="EK15:EN15"/>
    <mergeCell ref="EO15:ER15"/>
    <mergeCell ref="ES15:EV15"/>
    <mergeCell ref="DA15:DD15"/>
    <mergeCell ref="DE15:DH15"/>
    <mergeCell ref="DI15:DL15"/>
    <mergeCell ref="DM15:DP15"/>
    <mergeCell ref="DQ15:DT15"/>
    <mergeCell ref="DU15:DX15"/>
    <mergeCell ref="CC15:CF15"/>
    <mergeCell ref="CG15:CJ15"/>
    <mergeCell ref="CK15:CN15"/>
    <mergeCell ref="CO15:CR15"/>
    <mergeCell ref="CS15:CV15"/>
    <mergeCell ref="CW15:CZ15"/>
    <mergeCell ref="BE15:BH15"/>
    <mergeCell ref="BI15:BL15"/>
    <mergeCell ref="BM15:BP15"/>
    <mergeCell ref="BQ15:BT15"/>
    <mergeCell ref="BU15:BX15"/>
    <mergeCell ref="BY15:CB15"/>
    <mergeCell ref="AG15:AJ15"/>
    <mergeCell ref="AK15:AN15"/>
    <mergeCell ref="AO15:AR15"/>
    <mergeCell ref="AS15:AV15"/>
    <mergeCell ref="AW15:AZ15"/>
    <mergeCell ref="BA15:BD15"/>
    <mergeCell ref="I15:L15"/>
    <mergeCell ref="M15:P15"/>
    <mergeCell ref="Q15:T15"/>
    <mergeCell ref="U15:X15"/>
    <mergeCell ref="Y15:AB15"/>
    <mergeCell ref="AC15:AF15"/>
    <mergeCell ref="C10:D10"/>
    <mergeCell ref="E10:F12"/>
    <mergeCell ref="C14:D14"/>
    <mergeCell ref="E14:F14"/>
    <mergeCell ref="A15:D15"/>
    <mergeCell ref="E15:H15"/>
    <mergeCell ref="C3:G3"/>
    <mergeCell ref="B4:F4"/>
    <mergeCell ref="C5:F5"/>
    <mergeCell ref="C7:D7"/>
    <mergeCell ref="C8:F8"/>
    <mergeCell ref="C9:D9"/>
    <mergeCell ref="E9:F9"/>
  </mergeCells>
  <dataValidations count="2">
    <dataValidation type="list" allowBlank="1" showInputMessage="1" showErrorMessage="1" sqref="E80">
      <formula1>$K$86:$K$87</formula1>
    </dataValidation>
    <dataValidation type="whole" allowBlank="1" showInputMessage="1" showErrorMessage="1" sqref="E76 E70 E9">
      <formula1>-999999999</formula1>
      <formula2>999999999</formula2>
    </dataValidation>
  </dataValidations>
  <printOptions/>
  <pageMargins left="0.25" right="0.25" top="0.2265625" bottom="0.19" header="0.17" footer="0.17"/>
  <pageSetup horizontalDpi="600" verticalDpi="600" orientation="landscape" paperSize="9" scale="67" r:id="rId1"/>
  <rowBreaks count="3" manualBreakCount="3">
    <brk id="16" max="7" man="1"/>
    <brk id="40" max="7" man="1"/>
    <brk id="65" max="7" man="1"/>
  </rowBreaks>
</worksheet>
</file>

<file path=xl/worksheets/sheet3.xml><?xml version="1.0" encoding="utf-8"?>
<worksheet xmlns="http://schemas.openxmlformats.org/spreadsheetml/2006/main" xmlns:r="http://schemas.openxmlformats.org/officeDocument/2006/relationships">
  <dimension ref="B2:G56"/>
  <sheetViews>
    <sheetView view="pageBreakPreview" zoomScale="80" zoomScaleNormal="90" zoomScaleSheetLayoutView="80" zoomScalePageLayoutView="0" workbookViewId="0" topLeftCell="A7">
      <selection activeCell="D10" sqref="D10"/>
    </sheetView>
  </sheetViews>
  <sheetFormatPr defaultColWidth="9.140625" defaultRowHeight="15"/>
  <cols>
    <col min="1" max="2" width="1.8515625" style="312" customWidth="1"/>
    <col min="3" max="3" width="43.00390625" style="313" customWidth="1"/>
    <col min="4" max="4" width="56.8515625" style="312" customWidth="1"/>
    <col min="5" max="5" width="22.8515625" style="120" customWidth="1"/>
    <col min="6" max="6" width="82.8515625" style="120" customWidth="1"/>
    <col min="7" max="7" width="7.7109375" style="312" customWidth="1"/>
    <col min="8" max="8" width="25.8515625" style="312" customWidth="1"/>
    <col min="9" max="16384" width="9.140625" style="312" customWidth="1"/>
  </cols>
  <sheetData>
    <row r="1" ht="15.75" thickBot="1"/>
    <row r="2" spans="2:7" ht="15.75" thickBot="1">
      <c r="B2" s="314"/>
      <c r="C2" s="315"/>
      <c r="D2" s="316"/>
      <c r="E2" s="130"/>
      <c r="F2" s="130"/>
      <c r="G2" s="317"/>
    </row>
    <row r="3" spans="2:7" ht="15.75" thickBot="1">
      <c r="B3" s="318"/>
      <c r="C3" s="538" t="s">
        <v>221</v>
      </c>
      <c r="D3" s="539"/>
      <c r="E3" s="539"/>
      <c r="F3" s="540"/>
      <c r="G3" s="319"/>
    </row>
    <row r="4" spans="2:7" ht="15.75" customHeight="1">
      <c r="B4" s="516"/>
      <c r="C4" s="517"/>
      <c r="D4" s="517"/>
      <c r="E4" s="517"/>
      <c r="F4" s="517"/>
      <c r="G4" s="319"/>
    </row>
    <row r="5" spans="2:7" ht="15.75" customHeight="1">
      <c r="B5" s="320"/>
      <c r="C5" s="518"/>
      <c r="D5" s="518"/>
      <c r="E5" s="518"/>
      <c r="F5" s="518"/>
      <c r="G5" s="319"/>
    </row>
    <row r="6" spans="2:7" ht="15.75" customHeight="1">
      <c r="B6" s="320"/>
      <c r="C6" s="321"/>
      <c r="D6" s="322"/>
      <c r="E6" s="323"/>
      <c r="F6" s="322"/>
      <c r="G6" s="319"/>
    </row>
    <row r="7" spans="2:7" ht="15.75" customHeight="1">
      <c r="B7" s="320"/>
      <c r="C7" s="519" t="s">
        <v>232</v>
      </c>
      <c r="D7" s="519"/>
      <c r="E7" s="324"/>
      <c r="F7" s="322"/>
      <c r="G7" s="319"/>
    </row>
    <row r="8" spans="2:7" ht="15.75" thickBot="1">
      <c r="B8" s="320"/>
      <c r="C8" s="520" t="s">
        <v>289</v>
      </c>
      <c r="D8" s="520"/>
      <c r="E8" s="520"/>
      <c r="F8" s="520"/>
      <c r="G8" s="319"/>
    </row>
    <row r="9" spans="2:7" ht="15.75" thickBot="1">
      <c r="B9" s="320"/>
      <c r="C9" s="325" t="s">
        <v>234</v>
      </c>
      <c r="D9" s="326" t="s">
        <v>233</v>
      </c>
      <c r="E9" s="521" t="s">
        <v>271</v>
      </c>
      <c r="F9" s="522"/>
      <c r="G9" s="319"/>
    </row>
    <row r="10" spans="2:7" ht="147.75" customHeight="1">
      <c r="B10" s="320"/>
      <c r="C10" s="339" t="s">
        <v>842</v>
      </c>
      <c r="D10" s="340" t="s">
        <v>841</v>
      </c>
      <c r="E10" s="523" t="s">
        <v>442</v>
      </c>
      <c r="F10" s="524"/>
      <c r="G10" s="319"/>
    </row>
    <row r="11" spans="2:7" ht="133.5" customHeight="1">
      <c r="B11" s="320"/>
      <c r="C11" s="339" t="s">
        <v>845</v>
      </c>
      <c r="D11" s="341" t="s">
        <v>843</v>
      </c>
      <c r="E11" s="509" t="s">
        <v>443</v>
      </c>
      <c r="F11" s="510"/>
      <c r="G11" s="319"/>
    </row>
    <row r="12" spans="2:7" ht="153.75" customHeight="1">
      <c r="B12" s="320"/>
      <c r="C12" s="339" t="s">
        <v>846</v>
      </c>
      <c r="D12" s="341" t="s">
        <v>844</v>
      </c>
      <c r="E12" s="509" t="s">
        <v>444</v>
      </c>
      <c r="F12" s="510"/>
      <c r="G12" s="319"/>
    </row>
    <row r="13" spans="2:7" ht="102" customHeight="1">
      <c r="B13" s="320"/>
      <c r="C13" s="339" t="s">
        <v>847</v>
      </c>
      <c r="D13" s="341" t="s">
        <v>852</v>
      </c>
      <c r="E13" s="525" t="s">
        <v>445</v>
      </c>
      <c r="F13" s="526"/>
      <c r="G13" s="319"/>
    </row>
    <row r="14" spans="2:7" ht="83.25" customHeight="1">
      <c r="B14" s="320"/>
      <c r="C14" s="339" t="s">
        <v>848</v>
      </c>
      <c r="D14" s="341" t="s">
        <v>854</v>
      </c>
      <c r="E14" s="509" t="s">
        <v>446</v>
      </c>
      <c r="F14" s="510"/>
      <c r="G14" s="319"/>
    </row>
    <row r="15" spans="2:7" ht="72.75" customHeight="1">
      <c r="B15" s="320"/>
      <c r="C15" s="339" t="s">
        <v>853</v>
      </c>
      <c r="D15" s="341" t="s">
        <v>855</v>
      </c>
      <c r="E15" s="509" t="s">
        <v>447</v>
      </c>
      <c r="F15" s="510"/>
      <c r="G15" s="319"/>
    </row>
    <row r="16" spans="2:7" ht="157.5" customHeight="1">
      <c r="B16" s="320"/>
      <c r="C16" s="339" t="s">
        <v>849</v>
      </c>
      <c r="D16" s="341" t="s">
        <v>856</v>
      </c>
      <c r="E16" s="509" t="s">
        <v>332</v>
      </c>
      <c r="F16" s="510"/>
      <c r="G16" s="319"/>
    </row>
    <row r="17" spans="2:7" ht="161.25" customHeight="1">
      <c r="B17" s="320"/>
      <c r="C17" s="339" t="s">
        <v>850</v>
      </c>
      <c r="D17" s="341" t="s">
        <v>857</v>
      </c>
      <c r="E17" s="509" t="s">
        <v>448</v>
      </c>
      <c r="F17" s="510"/>
      <c r="G17" s="319"/>
    </row>
    <row r="18" spans="2:7" ht="15">
      <c r="B18" s="320"/>
      <c r="C18" s="322"/>
      <c r="D18" s="322"/>
      <c r="E18" s="322"/>
      <c r="F18" s="322"/>
      <c r="G18" s="319"/>
    </row>
    <row r="19" spans="2:7" ht="15">
      <c r="B19" s="320"/>
      <c r="C19" s="512" t="s">
        <v>254</v>
      </c>
      <c r="D19" s="512"/>
      <c r="E19" s="512"/>
      <c r="F19" s="512"/>
      <c r="G19" s="319"/>
    </row>
    <row r="20" spans="2:7" ht="15.75" thickBot="1">
      <c r="B20" s="320"/>
      <c r="C20" s="513" t="s">
        <v>269</v>
      </c>
      <c r="D20" s="513"/>
      <c r="E20" s="513"/>
      <c r="F20" s="513"/>
      <c r="G20" s="319"/>
    </row>
    <row r="21" spans="2:7" ht="15.75" thickBot="1">
      <c r="B21" s="320"/>
      <c r="C21" s="325" t="s">
        <v>234</v>
      </c>
      <c r="D21" s="326" t="s">
        <v>233</v>
      </c>
      <c r="E21" s="521" t="s">
        <v>271</v>
      </c>
      <c r="F21" s="522"/>
      <c r="G21" s="319"/>
    </row>
    <row r="22" spans="2:7" ht="114.75" customHeight="1">
      <c r="B22" s="320"/>
      <c r="C22" s="342" t="s">
        <v>858</v>
      </c>
      <c r="D22" s="342" t="s">
        <v>859</v>
      </c>
      <c r="E22" s="530" t="s">
        <v>449</v>
      </c>
      <c r="F22" s="531"/>
      <c r="G22" s="319"/>
    </row>
    <row r="23" spans="2:7" ht="409.5" customHeight="1">
      <c r="B23" s="320"/>
      <c r="C23" s="532" t="s">
        <v>860</v>
      </c>
      <c r="D23" s="532" t="s">
        <v>861</v>
      </c>
      <c r="E23" s="534" t="s">
        <v>863</v>
      </c>
      <c r="F23" s="535"/>
      <c r="G23" s="319"/>
    </row>
    <row r="24" spans="2:7" ht="1.5" customHeight="1">
      <c r="B24" s="320"/>
      <c r="C24" s="533"/>
      <c r="D24" s="533"/>
      <c r="E24" s="536"/>
      <c r="F24" s="537"/>
      <c r="G24" s="319"/>
    </row>
    <row r="25" spans="2:7" ht="174" customHeight="1" thickBot="1">
      <c r="B25" s="320"/>
      <c r="C25" s="343" t="s">
        <v>851</v>
      </c>
      <c r="D25" s="344" t="s">
        <v>862</v>
      </c>
      <c r="E25" s="514" t="s">
        <v>450</v>
      </c>
      <c r="F25" s="515"/>
      <c r="G25" s="319"/>
    </row>
    <row r="26" spans="2:7" ht="15">
      <c r="B26" s="320"/>
      <c r="C26" s="345"/>
      <c r="D26" s="322"/>
      <c r="E26" s="322"/>
      <c r="F26" s="322"/>
      <c r="G26" s="319"/>
    </row>
    <row r="27" spans="2:7" ht="31.5" customHeight="1">
      <c r="B27" s="320"/>
      <c r="C27" s="511" t="s">
        <v>253</v>
      </c>
      <c r="D27" s="511"/>
      <c r="E27" s="511"/>
      <c r="F27" s="511"/>
      <c r="G27" s="319"/>
    </row>
    <row r="28" spans="2:7" ht="15.75" thickBot="1">
      <c r="B28" s="320"/>
      <c r="C28" s="520" t="s">
        <v>272</v>
      </c>
      <c r="D28" s="520"/>
      <c r="E28" s="529"/>
      <c r="F28" s="529"/>
      <c r="G28" s="319"/>
    </row>
    <row r="29" spans="2:7" ht="57" customHeight="1" thickBot="1">
      <c r="B29" s="320"/>
      <c r="C29" s="544" t="s">
        <v>451</v>
      </c>
      <c r="D29" s="545"/>
      <c r="E29" s="545"/>
      <c r="F29" s="546"/>
      <c r="G29" s="319"/>
    </row>
    <row r="30" spans="2:7" ht="15">
      <c r="B30" s="320"/>
      <c r="C30" s="322"/>
      <c r="D30" s="322"/>
      <c r="E30" s="322"/>
      <c r="F30" s="322"/>
      <c r="G30" s="319"/>
    </row>
    <row r="31" spans="2:7" ht="15">
      <c r="B31" s="320"/>
      <c r="C31" s="322"/>
      <c r="D31" s="322"/>
      <c r="E31" s="322"/>
      <c r="F31" s="322"/>
      <c r="G31" s="319"/>
    </row>
    <row r="32" spans="2:7" ht="15">
      <c r="B32" s="320"/>
      <c r="C32" s="322"/>
      <c r="D32" s="322"/>
      <c r="E32" s="322"/>
      <c r="F32" s="322"/>
      <c r="G32" s="319"/>
    </row>
    <row r="33" spans="2:7" ht="15.75" thickBot="1">
      <c r="B33" s="327"/>
      <c r="C33" s="328"/>
      <c r="D33" s="328"/>
      <c r="E33" s="329"/>
      <c r="F33" s="329"/>
      <c r="G33" s="330"/>
    </row>
    <row r="34" spans="2:7" ht="15">
      <c r="B34" s="331"/>
      <c r="C34" s="331"/>
      <c r="D34" s="331"/>
      <c r="E34" s="332"/>
      <c r="F34" s="332"/>
      <c r="G34" s="331"/>
    </row>
    <row r="35" spans="2:7" ht="15">
      <c r="B35" s="331"/>
      <c r="C35" s="331"/>
      <c r="D35" s="331"/>
      <c r="E35" s="332"/>
      <c r="F35" s="332"/>
      <c r="G35" s="331"/>
    </row>
    <row r="36" spans="2:7" ht="15">
      <c r="B36" s="331"/>
      <c r="C36" s="331"/>
      <c r="D36" s="331"/>
      <c r="E36" s="332"/>
      <c r="F36" s="332"/>
      <c r="G36" s="331"/>
    </row>
    <row r="37" spans="2:7" ht="15">
      <c r="B37" s="331"/>
      <c r="C37" s="331"/>
      <c r="D37" s="331"/>
      <c r="E37" s="332"/>
      <c r="F37" s="332"/>
      <c r="G37" s="331"/>
    </row>
    <row r="38" spans="2:7" ht="15">
      <c r="B38" s="331"/>
      <c r="C38" s="331"/>
      <c r="D38" s="331"/>
      <c r="E38" s="332"/>
      <c r="F38" s="332"/>
      <c r="G38" s="331"/>
    </row>
    <row r="39" spans="2:7" ht="15">
      <c r="B39" s="331"/>
      <c r="C39" s="331"/>
      <c r="D39" s="331"/>
      <c r="E39" s="332"/>
      <c r="F39" s="332"/>
      <c r="G39" s="331"/>
    </row>
    <row r="40" spans="2:7" ht="15">
      <c r="B40" s="331"/>
      <c r="C40" s="541"/>
      <c r="D40" s="541"/>
      <c r="E40" s="333"/>
      <c r="F40" s="332"/>
      <c r="G40" s="331"/>
    </row>
    <row r="41" spans="2:7" ht="15">
      <c r="B41" s="331"/>
      <c r="C41" s="541"/>
      <c r="D41" s="541"/>
      <c r="E41" s="333"/>
      <c r="F41" s="332"/>
      <c r="G41" s="331"/>
    </row>
    <row r="42" spans="2:7" ht="15">
      <c r="B42" s="331"/>
      <c r="C42" s="547"/>
      <c r="D42" s="547"/>
      <c r="E42" s="547"/>
      <c r="F42" s="547"/>
      <c r="G42" s="331"/>
    </row>
    <row r="43" spans="2:7" ht="15">
      <c r="B43" s="331"/>
      <c r="C43" s="528"/>
      <c r="D43" s="528"/>
      <c r="E43" s="527"/>
      <c r="F43" s="527"/>
      <c r="G43" s="331"/>
    </row>
    <row r="44" spans="2:7" ht="15">
      <c r="B44" s="331"/>
      <c r="C44" s="528"/>
      <c r="D44" s="528"/>
      <c r="E44" s="542"/>
      <c r="F44" s="542"/>
      <c r="G44" s="331"/>
    </row>
    <row r="45" spans="2:7" ht="15">
      <c r="B45" s="331"/>
      <c r="C45" s="331"/>
      <c r="D45" s="331"/>
      <c r="E45" s="332"/>
      <c r="F45" s="332"/>
      <c r="G45" s="331"/>
    </row>
    <row r="46" spans="2:7" ht="15">
      <c r="B46" s="331"/>
      <c r="C46" s="541"/>
      <c r="D46" s="541"/>
      <c r="E46" s="333"/>
      <c r="F46" s="332"/>
      <c r="G46" s="331"/>
    </row>
    <row r="47" spans="2:7" ht="15">
      <c r="B47" s="331"/>
      <c r="C47" s="541"/>
      <c r="D47" s="541"/>
      <c r="E47" s="543"/>
      <c r="F47" s="543"/>
      <c r="G47" s="331"/>
    </row>
    <row r="48" spans="2:7" ht="15">
      <c r="B48" s="331"/>
      <c r="C48" s="334"/>
      <c r="D48" s="334"/>
      <c r="E48" s="333"/>
      <c r="F48" s="333"/>
      <c r="G48" s="331"/>
    </row>
    <row r="49" spans="2:7" ht="15">
      <c r="B49" s="331"/>
      <c r="C49" s="528"/>
      <c r="D49" s="528"/>
      <c r="E49" s="527"/>
      <c r="F49" s="527"/>
      <c r="G49" s="331"/>
    </row>
    <row r="50" spans="2:7" ht="15">
      <c r="B50" s="331"/>
      <c r="C50" s="528"/>
      <c r="D50" s="528"/>
      <c r="E50" s="542"/>
      <c r="F50" s="542"/>
      <c r="G50" s="331"/>
    </row>
    <row r="51" spans="2:7" ht="15">
      <c r="B51" s="331"/>
      <c r="C51" s="331"/>
      <c r="D51" s="331"/>
      <c r="E51" s="332"/>
      <c r="F51" s="332"/>
      <c r="G51" s="331"/>
    </row>
    <row r="52" spans="2:7" ht="15">
      <c r="B52" s="331"/>
      <c r="C52" s="541"/>
      <c r="D52" s="541"/>
      <c r="E52" s="332"/>
      <c r="F52" s="332"/>
      <c r="G52" s="331"/>
    </row>
    <row r="53" spans="2:7" ht="15">
      <c r="B53" s="331"/>
      <c r="C53" s="541"/>
      <c r="D53" s="541"/>
      <c r="E53" s="542"/>
      <c r="F53" s="542"/>
      <c r="G53" s="331"/>
    </row>
    <row r="54" spans="2:7" ht="15">
      <c r="B54" s="331"/>
      <c r="C54" s="528"/>
      <c r="D54" s="528"/>
      <c r="E54" s="542"/>
      <c r="F54" s="542"/>
      <c r="G54" s="331"/>
    </row>
    <row r="55" spans="2:7" ht="15">
      <c r="B55" s="331"/>
      <c r="C55" s="335"/>
      <c r="D55" s="331"/>
      <c r="E55" s="336"/>
      <c r="F55" s="332"/>
      <c r="G55" s="331"/>
    </row>
    <row r="56" spans="2:7" ht="15">
      <c r="B56" s="331"/>
      <c r="C56" s="335"/>
      <c r="D56" s="337"/>
      <c r="E56" s="336"/>
      <c r="F56" s="336"/>
      <c r="G56" s="338"/>
    </row>
  </sheetData>
  <sheetProtection/>
  <mergeCells count="45">
    <mergeCell ref="C54:D54"/>
    <mergeCell ref="E54:F54"/>
    <mergeCell ref="C50:D50"/>
    <mergeCell ref="E50:F50"/>
    <mergeCell ref="C40:D40"/>
    <mergeCell ref="C41:D41"/>
    <mergeCell ref="E44:F44"/>
    <mergeCell ref="C46:D46"/>
    <mergeCell ref="C42:F42"/>
    <mergeCell ref="C43:D43"/>
    <mergeCell ref="C3:F3"/>
    <mergeCell ref="C52:D52"/>
    <mergeCell ref="C53:D53"/>
    <mergeCell ref="E53:F53"/>
    <mergeCell ref="C47:D47"/>
    <mergeCell ref="E47:F47"/>
    <mergeCell ref="C49:D49"/>
    <mergeCell ref="E49:F49"/>
    <mergeCell ref="C29:F29"/>
    <mergeCell ref="C28:D28"/>
    <mergeCell ref="E43:F43"/>
    <mergeCell ref="C44:D44"/>
    <mergeCell ref="E28:F28"/>
    <mergeCell ref="E21:F21"/>
    <mergeCell ref="E22:F22"/>
    <mergeCell ref="C23:C24"/>
    <mergeCell ref="D23:D24"/>
    <mergeCell ref="E23:F24"/>
    <mergeCell ref="B4:F4"/>
    <mergeCell ref="C5:F5"/>
    <mergeCell ref="C7:D7"/>
    <mergeCell ref="C8:F8"/>
    <mergeCell ref="E9:F9"/>
    <mergeCell ref="E15:F15"/>
    <mergeCell ref="E10:F10"/>
    <mergeCell ref="E11:F11"/>
    <mergeCell ref="E12:F12"/>
    <mergeCell ref="E13:F13"/>
    <mergeCell ref="E14:F14"/>
    <mergeCell ref="C27:F27"/>
    <mergeCell ref="C19:F19"/>
    <mergeCell ref="C20:F20"/>
    <mergeCell ref="E16:F16"/>
    <mergeCell ref="E17:F17"/>
    <mergeCell ref="E25:F25"/>
  </mergeCells>
  <dataValidations count="2">
    <dataValidation type="whole" allowBlank="1" showInputMessage="1" showErrorMessage="1" sqref="E49 E43">
      <formula1>-999999999</formula1>
      <formula2>999999999</formula2>
    </dataValidation>
    <dataValidation type="list" allowBlank="1" showInputMessage="1" showErrorMessage="1" sqref="E53">
      <formula1>$K$60:$K$61</formula1>
    </dataValidation>
  </dataValidations>
  <printOptions/>
  <pageMargins left="0.25" right="0.25" top="0.17" bottom="0.17" header="0.17" footer="0.17"/>
  <pageSetup horizontalDpi="600" verticalDpi="600" orientation="landscape" paperSize="9" scale="64" r:id="rId1"/>
  <rowBreaks count="2" manualBreakCount="2">
    <brk id="17" max="255" man="1"/>
    <brk id="26" max="6" man="1"/>
  </rowBreaks>
</worksheet>
</file>

<file path=xl/worksheets/sheet4.xml><?xml version="1.0" encoding="utf-8"?>
<worksheet xmlns="http://schemas.openxmlformats.org/spreadsheetml/2006/main" xmlns:r="http://schemas.openxmlformats.org/officeDocument/2006/relationships">
  <dimension ref="A1:AZ139"/>
  <sheetViews>
    <sheetView showGridLines="0" view="pageBreakPreview" zoomScale="70" zoomScaleNormal="60" zoomScaleSheetLayoutView="70" zoomScalePageLayoutView="50" workbookViewId="0" topLeftCell="D1">
      <selection activeCell="I16" sqref="I1:I16384"/>
    </sheetView>
  </sheetViews>
  <sheetFormatPr defaultColWidth="9.140625" defaultRowHeight="15"/>
  <cols>
    <col min="1" max="1" width="2.140625" style="147" customWidth="1"/>
    <col min="2" max="2" width="2.28125" style="147" customWidth="1"/>
    <col min="3" max="3" width="21.140625" style="162" customWidth="1"/>
    <col min="4" max="4" width="15.57421875" style="147" customWidth="1"/>
    <col min="5" max="5" width="17.7109375" style="147" customWidth="1"/>
    <col min="6" max="6" width="17.00390625" style="148" customWidth="1"/>
    <col min="7" max="7" width="13.140625" style="148" customWidth="1"/>
    <col min="8" max="8" width="175.00390625" style="146" customWidth="1"/>
    <col min="9" max="9" width="16.57421875" style="430" customWidth="1"/>
    <col min="10" max="10" width="8.421875" style="147" customWidth="1"/>
    <col min="11" max="11" width="2.00390625" style="147" customWidth="1"/>
    <col min="12" max="12" width="40.7109375" style="147" customWidth="1"/>
    <col min="13" max="16384" width="9.140625" style="147" customWidth="1"/>
  </cols>
  <sheetData>
    <row r="1" spans="1:52" ht="18" thickBot="1">
      <c r="A1" s="143"/>
      <c r="B1" s="143"/>
      <c r="C1" s="144"/>
      <c r="D1" s="143"/>
      <c r="E1" s="143"/>
      <c r="F1" s="145"/>
      <c r="G1" s="145"/>
      <c r="J1" s="143"/>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row>
    <row r="2" spans="1:52" ht="18" thickBot="1">
      <c r="A2" s="143"/>
      <c r="B2" s="149"/>
      <c r="C2" s="150"/>
      <c r="D2" s="151"/>
      <c r="E2" s="151"/>
      <c r="F2" s="152"/>
      <c r="G2" s="152"/>
      <c r="H2" s="153"/>
      <c r="I2" s="431"/>
      <c r="J2" s="154"/>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row>
    <row r="3" spans="1:52" ht="18" thickBot="1">
      <c r="A3" s="143"/>
      <c r="B3" s="155"/>
      <c r="C3" s="636" t="s">
        <v>250</v>
      </c>
      <c r="D3" s="637"/>
      <c r="E3" s="637"/>
      <c r="F3" s="637"/>
      <c r="G3" s="637"/>
      <c r="H3" s="637"/>
      <c r="I3" s="638"/>
      <c r="J3" s="156"/>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row>
    <row r="4" spans="1:52" ht="15" customHeight="1">
      <c r="A4" s="143"/>
      <c r="B4" s="157"/>
      <c r="C4" s="639" t="s">
        <v>222</v>
      </c>
      <c r="D4" s="639"/>
      <c r="E4" s="639"/>
      <c r="F4" s="639"/>
      <c r="G4" s="639"/>
      <c r="H4" s="639"/>
      <c r="I4" s="639"/>
      <c r="J4" s="15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row>
    <row r="5" spans="1:52" ht="15.75" customHeight="1" thickBot="1">
      <c r="A5" s="143"/>
      <c r="B5" s="157"/>
      <c r="C5" s="159"/>
      <c r="D5" s="640" t="s">
        <v>251</v>
      </c>
      <c r="E5" s="640"/>
      <c r="F5" s="641" t="s">
        <v>255</v>
      </c>
      <c r="G5" s="641"/>
      <c r="H5" s="160" t="s">
        <v>256</v>
      </c>
      <c r="I5" s="432" t="s">
        <v>231</v>
      </c>
      <c r="J5" s="15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row>
    <row r="6" spans="1:52" s="162" customFormat="1" ht="409.5" customHeight="1" thickBot="1">
      <c r="A6" s="144"/>
      <c r="B6" s="161"/>
      <c r="C6" s="167" t="s">
        <v>435</v>
      </c>
      <c r="D6" s="567" t="s">
        <v>312</v>
      </c>
      <c r="E6" s="567"/>
      <c r="F6" s="620" t="s">
        <v>436</v>
      </c>
      <c r="G6" s="621"/>
      <c r="H6" s="606" t="s">
        <v>896</v>
      </c>
      <c r="I6" s="559" t="s">
        <v>839</v>
      </c>
      <c r="J6" s="197"/>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row>
    <row r="7" spans="1:52" s="162" customFormat="1" ht="387" customHeight="1" thickBot="1">
      <c r="A7" s="144"/>
      <c r="B7" s="161"/>
      <c r="C7" s="167"/>
      <c r="D7" s="567" t="s">
        <v>313</v>
      </c>
      <c r="E7" s="567"/>
      <c r="F7" s="622"/>
      <c r="G7" s="623"/>
      <c r="H7" s="607"/>
      <c r="I7" s="560"/>
      <c r="J7" s="19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row>
    <row r="8" spans="1:52" s="162" customFormat="1" ht="376.5" customHeight="1" thickBot="1">
      <c r="A8" s="144"/>
      <c r="B8" s="161"/>
      <c r="C8" s="167"/>
      <c r="D8" s="567" t="s">
        <v>314</v>
      </c>
      <c r="E8" s="567"/>
      <c r="F8" s="622"/>
      <c r="G8" s="623"/>
      <c r="H8" s="607"/>
      <c r="I8" s="560"/>
      <c r="J8" s="19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row>
    <row r="9" spans="1:52" s="162" customFormat="1" ht="409.5" customHeight="1" thickBot="1">
      <c r="A9" s="144"/>
      <c r="B9" s="161"/>
      <c r="C9" s="167"/>
      <c r="D9" s="567" t="s">
        <v>315</v>
      </c>
      <c r="E9" s="567"/>
      <c r="F9" s="622"/>
      <c r="G9" s="623"/>
      <c r="H9" s="607"/>
      <c r="I9" s="560"/>
      <c r="J9" s="19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row>
    <row r="10" spans="1:52" s="162" customFormat="1" ht="409.5" customHeight="1" thickBot="1">
      <c r="A10" s="144"/>
      <c r="B10" s="161"/>
      <c r="C10" s="167"/>
      <c r="D10" s="567" t="s">
        <v>316</v>
      </c>
      <c r="E10" s="567"/>
      <c r="F10" s="622"/>
      <c r="G10" s="623"/>
      <c r="H10" s="607"/>
      <c r="I10" s="560"/>
      <c r="J10" s="19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row>
    <row r="11" spans="1:52" s="162" customFormat="1" ht="409.5" customHeight="1" thickBot="1">
      <c r="A11" s="144"/>
      <c r="B11" s="161"/>
      <c r="C11" s="206"/>
      <c r="D11" s="614" t="s">
        <v>317</v>
      </c>
      <c r="E11" s="615"/>
      <c r="F11" s="622"/>
      <c r="G11" s="623"/>
      <c r="H11" s="607"/>
      <c r="I11" s="561"/>
      <c r="J11" s="19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row>
    <row r="12" spans="1:52" s="162" customFormat="1" ht="322.5" customHeight="1" thickBot="1">
      <c r="A12" s="144"/>
      <c r="B12" s="161"/>
      <c r="C12" s="587"/>
      <c r="D12" s="614" t="s">
        <v>318</v>
      </c>
      <c r="E12" s="615"/>
      <c r="F12" s="609" t="s">
        <v>437</v>
      </c>
      <c r="G12" s="611"/>
      <c r="H12" s="618" t="s">
        <v>838</v>
      </c>
      <c r="I12" s="562" t="s">
        <v>20</v>
      </c>
      <c r="J12" s="603"/>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row>
    <row r="13" spans="1:52" s="162" customFormat="1" ht="127.5" customHeight="1" thickBot="1">
      <c r="A13" s="144"/>
      <c r="B13" s="161"/>
      <c r="C13" s="588"/>
      <c r="D13" s="616"/>
      <c r="E13" s="617"/>
      <c r="F13" s="612"/>
      <c r="G13" s="613"/>
      <c r="H13" s="619"/>
      <c r="I13" s="562"/>
      <c r="J13" s="604"/>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row>
    <row r="14" spans="1:52" s="162" customFormat="1" ht="357" customHeight="1" thickBot="1">
      <c r="A14" s="144"/>
      <c r="B14" s="161"/>
      <c r="C14" s="588"/>
      <c r="D14" s="616"/>
      <c r="E14" s="617"/>
      <c r="F14" s="612"/>
      <c r="G14" s="613"/>
      <c r="H14" s="619"/>
      <c r="I14" s="562"/>
      <c r="J14" s="604"/>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row>
    <row r="15" spans="1:52" s="162" customFormat="1" ht="234.75" customHeight="1" thickBot="1">
      <c r="A15" s="144"/>
      <c r="B15" s="161"/>
      <c r="C15" s="208"/>
      <c r="D15" s="609" t="s">
        <v>319</v>
      </c>
      <c r="E15" s="610"/>
      <c r="F15" s="612"/>
      <c r="G15" s="613"/>
      <c r="H15" s="619"/>
      <c r="I15" s="562"/>
      <c r="J15" s="16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row>
    <row r="16" spans="1:52" s="162" customFormat="1" ht="409.5" customHeight="1" thickBot="1">
      <c r="A16" s="144"/>
      <c r="B16" s="161"/>
      <c r="C16" s="167"/>
      <c r="D16" s="568" t="s">
        <v>320</v>
      </c>
      <c r="E16" s="569"/>
      <c r="F16" s="609" t="s">
        <v>342</v>
      </c>
      <c r="G16" s="611"/>
      <c r="H16" s="606" t="s">
        <v>872</v>
      </c>
      <c r="I16" s="562" t="s">
        <v>336</v>
      </c>
      <c r="J16" s="16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row>
    <row r="17" spans="1:52" s="162" customFormat="1" ht="342.75" customHeight="1" thickBot="1">
      <c r="A17" s="144"/>
      <c r="B17" s="161"/>
      <c r="C17" s="167"/>
      <c r="D17" s="570"/>
      <c r="E17" s="571"/>
      <c r="F17" s="612"/>
      <c r="G17" s="613"/>
      <c r="H17" s="607"/>
      <c r="I17" s="562"/>
      <c r="J17" s="16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row>
    <row r="18" spans="1:52" s="162" customFormat="1" ht="140.25" customHeight="1" thickBot="1">
      <c r="A18" s="144"/>
      <c r="B18" s="161"/>
      <c r="C18" s="167"/>
      <c r="D18" s="567" t="s">
        <v>321</v>
      </c>
      <c r="E18" s="567"/>
      <c r="F18" s="612"/>
      <c r="G18" s="613"/>
      <c r="H18" s="607"/>
      <c r="I18" s="562"/>
      <c r="J18" s="16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row>
    <row r="19" spans="1:52" s="162" customFormat="1" ht="115.5" customHeight="1" thickBot="1">
      <c r="A19" s="144"/>
      <c r="B19" s="161"/>
      <c r="C19" s="167"/>
      <c r="D19" s="567" t="s">
        <v>322</v>
      </c>
      <c r="E19" s="567"/>
      <c r="F19" s="612"/>
      <c r="G19" s="613"/>
      <c r="H19" s="607"/>
      <c r="I19" s="562"/>
      <c r="J19" s="16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row>
    <row r="20" spans="1:52" s="162" customFormat="1" ht="183.75" customHeight="1" thickBot="1">
      <c r="A20" s="144"/>
      <c r="B20" s="161"/>
      <c r="C20" s="167"/>
      <c r="D20" s="567" t="s">
        <v>323</v>
      </c>
      <c r="E20" s="567"/>
      <c r="F20" s="645" t="s">
        <v>395</v>
      </c>
      <c r="G20" s="645"/>
      <c r="H20" s="558" t="s">
        <v>452</v>
      </c>
      <c r="I20" s="602" t="s">
        <v>839</v>
      </c>
      <c r="J20" s="603"/>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row>
    <row r="21" spans="1:52" s="162" customFormat="1" ht="105.75" customHeight="1" thickBot="1">
      <c r="A21" s="144"/>
      <c r="B21" s="161"/>
      <c r="C21" s="167"/>
      <c r="D21" s="601" t="s">
        <v>324</v>
      </c>
      <c r="E21" s="601"/>
      <c r="F21" s="645"/>
      <c r="G21" s="645"/>
      <c r="H21" s="646"/>
      <c r="I21" s="602"/>
      <c r="J21" s="604"/>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row>
    <row r="22" spans="1:52" s="162" customFormat="1" ht="210.75" customHeight="1" thickBot="1">
      <c r="A22" s="144"/>
      <c r="B22" s="161"/>
      <c r="C22" s="167"/>
      <c r="D22" s="601" t="s">
        <v>325</v>
      </c>
      <c r="E22" s="601"/>
      <c r="F22" s="645"/>
      <c r="G22" s="645"/>
      <c r="H22" s="646"/>
      <c r="I22" s="602"/>
      <c r="J22" s="605"/>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row>
    <row r="23" spans="1:52" s="162" customFormat="1" ht="130.5" customHeight="1" thickBot="1">
      <c r="A23" s="144"/>
      <c r="B23" s="161"/>
      <c r="C23" s="167"/>
      <c r="D23" s="601" t="s">
        <v>327</v>
      </c>
      <c r="E23" s="601"/>
      <c r="F23" s="595" t="s">
        <v>337</v>
      </c>
      <c r="G23" s="596"/>
      <c r="H23" s="606" t="s">
        <v>903</v>
      </c>
      <c r="I23" s="559" t="s">
        <v>20</v>
      </c>
      <c r="J23" s="603"/>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row>
    <row r="24" spans="1:52" s="162" customFormat="1" ht="159" customHeight="1" thickBot="1">
      <c r="A24" s="144"/>
      <c r="B24" s="161"/>
      <c r="C24" s="167"/>
      <c r="D24" s="601" t="s">
        <v>328</v>
      </c>
      <c r="E24" s="601"/>
      <c r="F24" s="597"/>
      <c r="G24" s="598"/>
      <c r="H24" s="607"/>
      <c r="I24" s="560"/>
      <c r="J24" s="604"/>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row>
    <row r="25" spans="1:52" s="162" customFormat="1" ht="159" customHeight="1" thickBot="1">
      <c r="A25" s="144"/>
      <c r="B25" s="161"/>
      <c r="C25" s="167"/>
      <c r="D25" s="601" t="s">
        <v>329</v>
      </c>
      <c r="E25" s="601"/>
      <c r="F25" s="597"/>
      <c r="G25" s="598"/>
      <c r="H25" s="607"/>
      <c r="I25" s="560"/>
      <c r="J25" s="604"/>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row>
    <row r="26" spans="1:52" s="162" customFormat="1" ht="51.75" customHeight="1">
      <c r="A26" s="144"/>
      <c r="B26" s="161"/>
      <c r="C26" s="587"/>
      <c r="D26" s="589" t="s">
        <v>330</v>
      </c>
      <c r="E26" s="590"/>
      <c r="F26" s="597"/>
      <c r="G26" s="598"/>
      <c r="H26" s="607"/>
      <c r="I26" s="560"/>
      <c r="J26" s="604"/>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row>
    <row r="27" spans="1:52" s="162" customFormat="1" ht="51.75" customHeight="1">
      <c r="A27" s="144"/>
      <c r="B27" s="161"/>
      <c r="C27" s="588"/>
      <c r="D27" s="591"/>
      <c r="E27" s="592"/>
      <c r="F27" s="597"/>
      <c r="G27" s="598"/>
      <c r="H27" s="607"/>
      <c r="I27" s="560"/>
      <c r="J27" s="604"/>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row>
    <row r="28" spans="1:52" s="162" customFormat="1" ht="51.75" customHeight="1">
      <c r="A28" s="144"/>
      <c r="B28" s="161"/>
      <c r="C28" s="588"/>
      <c r="D28" s="591"/>
      <c r="E28" s="592"/>
      <c r="F28" s="597"/>
      <c r="G28" s="598"/>
      <c r="H28" s="607"/>
      <c r="I28" s="560"/>
      <c r="J28" s="604"/>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row>
    <row r="29" spans="1:52" s="162" customFormat="1" ht="47.25" customHeight="1">
      <c r="A29" s="144"/>
      <c r="B29" s="161"/>
      <c r="C29" s="588"/>
      <c r="D29" s="591"/>
      <c r="E29" s="592"/>
      <c r="F29" s="597"/>
      <c r="G29" s="598"/>
      <c r="H29" s="607"/>
      <c r="I29" s="560"/>
      <c r="J29" s="604"/>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row>
    <row r="30" spans="1:52" s="162" customFormat="1" ht="409.5" customHeight="1" thickBot="1">
      <c r="A30" s="144"/>
      <c r="B30" s="161"/>
      <c r="C30" s="588"/>
      <c r="D30" s="591"/>
      <c r="E30" s="592"/>
      <c r="F30" s="597"/>
      <c r="G30" s="598"/>
      <c r="H30" s="607"/>
      <c r="I30" s="560"/>
      <c r="J30" s="605"/>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row>
    <row r="31" spans="1:52" s="162" customFormat="1" ht="409.5" customHeight="1" thickBot="1">
      <c r="A31" s="144"/>
      <c r="B31" s="161"/>
      <c r="C31" s="207"/>
      <c r="D31" s="593"/>
      <c r="E31" s="594"/>
      <c r="F31" s="599"/>
      <c r="G31" s="600"/>
      <c r="H31" s="607"/>
      <c r="I31" s="429"/>
      <c r="J31" s="211"/>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row>
    <row r="32" spans="1:52" s="162" customFormat="1" ht="297" customHeight="1" thickBot="1">
      <c r="A32" s="144"/>
      <c r="B32" s="161"/>
      <c r="C32" s="207"/>
      <c r="D32" s="202"/>
      <c r="E32" s="203"/>
      <c r="F32" s="204"/>
      <c r="G32" s="205"/>
      <c r="H32" s="608"/>
      <c r="I32" s="429"/>
      <c r="J32" s="211"/>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row>
    <row r="33" spans="1:52" s="162" customFormat="1" ht="18.75" customHeight="1" thickBot="1">
      <c r="A33" s="144"/>
      <c r="B33" s="161"/>
      <c r="C33" s="167"/>
      <c r="D33" s="580"/>
      <c r="E33" s="581"/>
      <c r="F33" s="580"/>
      <c r="G33" s="581"/>
      <c r="H33" s="171" t="s">
        <v>252</v>
      </c>
      <c r="I33" s="433" t="s">
        <v>338</v>
      </c>
      <c r="J33" s="16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row>
    <row r="34" spans="1:52" s="162" customFormat="1" ht="18.75" customHeight="1" thickBot="1">
      <c r="A34" s="144"/>
      <c r="B34" s="161"/>
      <c r="C34" s="167"/>
      <c r="D34" s="580"/>
      <c r="E34" s="581"/>
      <c r="F34" s="580"/>
      <c r="G34" s="581"/>
      <c r="H34" s="168"/>
      <c r="I34" s="434"/>
      <c r="J34" s="16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row>
    <row r="35" spans="1:52" s="162" customFormat="1" ht="18" thickBot="1">
      <c r="A35" s="144"/>
      <c r="B35" s="161"/>
      <c r="C35" s="167"/>
      <c r="D35" s="582" t="s">
        <v>278</v>
      </c>
      <c r="E35" s="582"/>
      <c r="F35" s="582"/>
      <c r="G35" s="582"/>
      <c r="H35" s="582"/>
      <c r="I35" s="582"/>
      <c r="J35" s="16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row>
    <row r="36" spans="1:52" s="162" customFormat="1" ht="18" thickBot="1">
      <c r="A36" s="144"/>
      <c r="B36" s="161"/>
      <c r="C36" s="167"/>
      <c r="D36" s="172" t="s">
        <v>60</v>
      </c>
      <c r="E36" s="583" t="s">
        <v>343</v>
      </c>
      <c r="F36" s="583"/>
      <c r="G36" s="583"/>
      <c r="H36" s="583"/>
      <c r="I36" s="435"/>
      <c r="J36" s="16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row>
    <row r="37" spans="1:52" s="162" customFormat="1" ht="24.75" customHeight="1" thickBot="1">
      <c r="A37" s="144"/>
      <c r="B37" s="161"/>
      <c r="C37" s="167"/>
      <c r="D37" s="172" t="s">
        <v>62</v>
      </c>
      <c r="E37" s="584" t="s">
        <v>339</v>
      </c>
      <c r="F37" s="583"/>
      <c r="G37" s="583"/>
      <c r="H37" s="583"/>
      <c r="I37" s="435"/>
      <c r="J37" s="16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row>
    <row r="38" spans="1:52" s="162" customFormat="1" ht="24.75" customHeight="1" thickBot="1">
      <c r="A38" s="144"/>
      <c r="B38" s="161"/>
      <c r="C38" s="167"/>
      <c r="D38" s="169"/>
      <c r="E38" s="169"/>
      <c r="F38" s="170"/>
      <c r="G38" s="170"/>
      <c r="H38" s="169"/>
      <c r="I38" s="436"/>
      <c r="J38" s="196"/>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row>
    <row r="39" spans="1:52" s="162" customFormat="1" ht="24.75" customHeight="1" thickBot="1">
      <c r="A39" s="144"/>
      <c r="B39" s="161"/>
      <c r="C39" s="585" t="s">
        <v>223</v>
      </c>
      <c r="D39" s="585"/>
      <c r="E39" s="585"/>
      <c r="F39" s="585"/>
      <c r="G39" s="585"/>
      <c r="H39" s="586"/>
      <c r="I39" s="437"/>
      <c r="J39" s="16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row>
    <row r="40" spans="1:10" s="305" customFormat="1" ht="68.25" customHeight="1">
      <c r="A40" s="626"/>
      <c r="B40" s="572"/>
      <c r="C40" s="629" t="s">
        <v>904</v>
      </c>
      <c r="D40" s="630"/>
      <c r="E40" s="630"/>
      <c r="F40" s="630"/>
      <c r="G40" s="630"/>
      <c r="H40" s="631"/>
      <c r="I40" s="306"/>
      <c r="J40" s="306"/>
    </row>
    <row r="41" spans="1:10" s="305" customFormat="1" ht="68.25" customHeight="1">
      <c r="A41" s="627"/>
      <c r="B41" s="628"/>
      <c r="C41" s="632"/>
      <c r="D41" s="632"/>
      <c r="E41" s="632"/>
      <c r="F41" s="632"/>
      <c r="G41" s="632"/>
      <c r="H41" s="633"/>
      <c r="I41" s="306"/>
      <c r="J41" s="306"/>
    </row>
    <row r="42" spans="1:10" s="305" customFormat="1" ht="68.25" customHeight="1">
      <c r="A42" s="627"/>
      <c r="B42" s="628"/>
      <c r="C42" s="632"/>
      <c r="D42" s="632"/>
      <c r="E42" s="632"/>
      <c r="F42" s="632"/>
      <c r="G42" s="632"/>
      <c r="H42" s="633"/>
      <c r="I42" s="306"/>
      <c r="J42" s="306"/>
    </row>
    <row r="43" spans="1:10" s="305" customFormat="1" ht="136.5" customHeight="1" thickBot="1">
      <c r="A43" s="627"/>
      <c r="B43" s="508"/>
      <c r="C43" s="634"/>
      <c r="D43" s="634"/>
      <c r="E43" s="634"/>
      <c r="F43" s="634"/>
      <c r="G43" s="634"/>
      <c r="H43" s="635"/>
      <c r="I43" s="307"/>
      <c r="J43" s="307"/>
    </row>
    <row r="44" spans="1:52" ht="15.75" customHeight="1" thickBot="1">
      <c r="A44" s="143"/>
      <c r="B44" s="161"/>
      <c r="C44" s="308"/>
      <c r="D44" s="565" t="s">
        <v>251</v>
      </c>
      <c r="E44" s="565"/>
      <c r="F44" s="566" t="s">
        <v>255</v>
      </c>
      <c r="G44" s="566"/>
      <c r="H44" s="309" t="s">
        <v>256</v>
      </c>
      <c r="I44" s="438" t="s">
        <v>231</v>
      </c>
      <c r="J44" s="310"/>
      <c r="K44" s="163"/>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row>
    <row r="45" spans="1:52" ht="270" customHeight="1" thickBot="1">
      <c r="A45" s="143"/>
      <c r="B45" s="161"/>
      <c r="C45" s="167" t="s">
        <v>249</v>
      </c>
      <c r="D45" s="567" t="s">
        <v>312</v>
      </c>
      <c r="E45" s="567"/>
      <c r="F45" s="568" t="s">
        <v>905</v>
      </c>
      <c r="G45" s="569"/>
      <c r="H45" s="572" t="s">
        <v>906</v>
      </c>
      <c r="I45" s="575" t="s">
        <v>839</v>
      </c>
      <c r="J45" s="168"/>
      <c r="K45" s="163"/>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row>
    <row r="46" spans="1:52" ht="60" customHeight="1" thickBot="1">
      <c r="A46" s="143"/>
      <c r="B46" s="161"/>
      <c r="C46" s="167"/>
      <c r="D46" s="567" t="s">
        <v>313</v>
      </c>
      <c r="E46" s="567"/>
      <c r="F46" s="570"/>
      <c r="G46" s="571"/>
      <c r="H46" s="573"/>
      <c r="I46" s="576"/>
      <c r="J46" s="168"/>
      <c r="K46" s="163"/>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row>
    <row r="47" spans="1:52" ht="57" customHeight="1" thickBot="1">
      <c r="A47" s="143"/>
      <c r="B47" s="161"/>
      <c r="C47" s="167"/>
      <c r="D47" s="555" t="s">
        <v>314</v>
      </c>
      <c r="E47" s="556"/>
      <c r="F47" s="578" t="s">
        <v>415</v>
      </c>
      <c r="G47" s="579"/>
      <c r="H47" s="574"/>
      <c r="I47" s="577"/>
      <c r="J47" s="168"/>
      <c r="K47" s="163"/>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row>
    <row r="48" spans="1:52" ht="145.5" customHeight="1" thickBot="1">
      <c r="A48" s="143"/>
      <c r="B48" s="161"/>
      <c r="C48" s="167"/>
      <c r="D48" s="555" t="s">
        <v>315</v>
      </c>
      <c r="E48" s="556"/>
      <c r="F48" s="555" t="s">
        <v>315</v>
      </c>
      <c r="G48" s="556"/>
      <c r="H48" s="642" t="s">
        <v>878</v>
      </c>
      <c r="I48" s="575" t="s">
        <v>839</v>
      </c>
      <c r="J48" s="168"/>
      <c r="K48" s="163"/>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row>
    <row r="49" spans="1:52" ht="166.5" customHeight="1" thickBot="1">
      <c r="A49" s="143"/>
      <c r="B49" s="161"/>
      <c r="C49" s="167"/>
      <c r="D49" s="555" t="s">
        <v>316</v>
      </c>
      <c r="E49" s="556"/>
      <c r="F49" s="555" t="s">
        <v>316</v>
      </c>
      <c r="G49" s="556"/>
      <c r="H49" s="643"/>
      <c r="I49" s="576"/>
      <c r="J49" s="168"/>
      <c r="K49" s="163"/>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row>
    <row r="50" spans="1:52" ht="87" customHeight="1" thickBot="1">
      <c r="A50" s="143"/>
      <c r="B50" s="161"/>
      <c r="C50" s="167"/>
      <c r="D50" s="555" t="s">
        <v>317</v>
      </c>
      <c r="E50" s="556"/>
      <c r="F50" s="555" t="s">
        <v>317</v>
      </c>
      <c r="G50" s="556"/>
      <c r="H50" s="644"/>
      <c r="I50" s="577"/>
      <c r="J50" s="168"/>
      <c r="K50" s="163"/>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row>
    <row r="51" spans="1:52" ht="192.75" customHeight="1" thickBot="1">
      <c r="A51" s="143"/>
      <c r="B51" s="161"/>
      <c r="C51" s="167"/>
      <c r="D51" s="567" t="s">
        <v>318</v>
      </c>
      <c r="E51" s="567"/>
      <c r="F51" s="557" t="s">
        <v>416</v>
      </c>
      <c r="G51" s="557"/>
      <c r="H51" s="209" t="s">
        <v>907</v>
      </c>
      <c r="I51" s="439" t="s">
        <v>20</v>
      </c>
      <c r="J51" s="168"/>
      <c r="K51" s="163"/>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row>
    <row r="52" spans="1:52" ht="93" customHeight="1" thickBot="1">
      <c r="A52" s="143"/>
      <c r="B52" s="161"/>
      <c r="C52" s="167"/>
      <c r="D52" s="567" t="s">
        <v>319</v>
      </c>
      <c r="E52" s="567"/>
      <c r="F52" s="567" t="s">
        <v>319</v>
      </c>
      <c r="G52" s="567"/>
      <c r="H52" s="209" t="s">
        <v>455</v>
      </c>
      <c r="I52" s="440" t="s">
        <v>20</v>
      </c>
      <c r="J52" s="168"/>
      <c r="K52" s="163"/>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row>
    <row r="53" spans="1:52" ht="147" customHeight="1" thickBot="1">
      <c r="A53" s="143"/>
      <c r="B53" s="161"/>
      <c r="C53" s="167"/>
      <c r="D53" s="567" t="s">
        <v>320</v>
      </c>
      <c r="E53" s="567"/>
      <c r="F53" s="557" t="s">
        <v>341</v>
      </c>
      <c r="G53" s="557"/>
      <c r="H53" s="210" t="s">
        <v>840</v>
      </c>
      <c r="I53" s="562" t="s">
        <v>20</v>
      </c>
      <c r="J53" s="168"/>
      <c r="K53" s="163"/>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row>
    <row r="54" spans="1:52" ht="150.75" customHeight="1" thickBot="1">
      <c r="A54" s="143"/>
      <c r="B54" s="161"/>
      <c r="C54" s="167"/>
      <c r="D54" s="567" t="s">
        <v>321</v>
      </c>
      <c r="E54" s="567"/>
      <c r="F54" s="557" t="s">
        <v>456</v>
      </c>
      <c r="G54" s="557"/>
      <c r="H54" s="209" t="s">
        <v>908</v>
      </c>
      <c r="I54" s="562"/>
      <c r="J54" s="168"/>
      <c r="K54" s="163"/>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row>
    <row r="55" spans="1:52" ht="113.25" customHeight="1" thickBot="1">
      <c r="A55" s="143"/>
      <c r="B55" s="161"/>
      <c r="C55" s="167"/>
      <c r="D55" s="567" t="s">
        <v>322</v>
      </c>
      <c r="E55" s="567"/>
      <c r="F55" s="557" t="s">
        <v>457</v>
      </c>
      <c r="G55" s="557"/>
      <c r="H55" s="210" t="s">
        <v>458</v>
      </c>
      <c r="I55" s="562"/>
      <c r="J55" s="168"/>
      <c r="K55" s="163"/>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row>
    <row r="56" spans="1:52" ht="172.5" customHeight="1" thickBot="1">
      <c r="A56" s="143"/>
      <c r="B56" s="161"/>
      <c r="C56" s="167"/>
      <c r="D56" s="567" t="s">
        <v>323</v>
      </c>
      <c r="E56" s="567"/>
      <c r="F56" s="557" t="s">
        <v>459</v>
      </c>
      <c r="G56" s="557"/>
      <c r="H56" s="558" t="s">
        <v>879</v>
      </c>
      <c r="I56" s="559" t="s">
        <v>839</v>
      </c>
      <c r="J56" s="168"/>
      <c r="K56" s="163"/>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row>
    <row r="57" spans="1:52" ht="112.5" customHeight="1" thickBot="1">
      <c r="A57" s="143"/>
      <c r="B57" s="161"/>
      <c r="C57" s="167"/>
      <c r="D57" s="567" t="s">
        <v>324</v>
      </c>
      <c r="E57" s="567"/>
      <c r="F57" s="557"/>
      <c r="G57" s="557"/>
      <c r="H57" s="558"/>
      <c r="I57" s="560"/>
      <c r="J57" s="168"/>
      <c r="K57" s="163"/>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row>
    <row r="58" spans="1:52" ht="106.5" customHeight="1" thickBot="1">
      <c r="A58" s="143"/>
      <c r="B58" s="161"/>
      <c r="C58" s="167"/>
      <c r="D58" s="567" t="s">
        <v>325</v>
      </c>
      <c r="E58" s="567"/>
      <c r="F58" s="557"/>
      <c r="G58" s="557"/>
      <c r="H58" s="558"/>
      <c r="I58" s="560"/>
      <c r="J58" s="168"/>
      <c r="K58" s="163"/>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row>
    <row r="59" spans="1:52" ht="47.25" customHeight="1" thickBot="1">
      <c r="A59" s="143"/>
      <c r="B59" s="161"/>
      <c r="C59" s="167"/>
      <c r="D59" s="567" t="s">
        <v>326</v>
      </c>
      <c r="E59" s="567"/>
      <c r="F59" s="557"/>
      <c r="G59" s="557"/>
      <c r="H59" s="558"/>
      <c r="I59" s="561"/>
      <c r="J59" s="168"/>
      <c r="K59" s="163"/>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row>
    <row r="60" spans="1:52" ht="69" customHeight="1" thickBot="1">
      <c r="A60" s="143"/>
      <c r="B60" s="161"/>
      <c r="C60" s="167"/>
      <c r="D60" s="567" t="s">
        <v>327</v>
      </c>
      <c r="E60" s="567"/>
      <c r="F60" s="563" t="s">
        <v>460</v>
      </c>
      <c r="G60" s="564"/>
      <c r="H60" s="210" t="s">
        <v>880</v>
      </c>
      <c r="I60" s="562" t="s">
        <v>20</v>
      </c>
      <c r="J60" s="16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row>
    <row r="61" spans="1:52" ht="105" customHeight="1" thickBot="1">
      <c r="A61" s="143"/>
      <c r="B61" s="161"/>
      <c r="C61" s="167"/>
      <c r="D61" s="567" t="s">
        <v>328</v>
      </c>
      <c r="E61" s="567"/>
      <c r="F61" s="563" t="s">
        <v>909</v>
      </c>
      <c r="G61" s="564"/>
      <c r="H61" s="311" t="s">
        <v>910</v>
      </c>
      <c r="I61" s="562"/>
      <c r="J61" s="16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row>
    <row r="62" spans="1:52" ht="117" customHeight="1" thickBot="1">
      <c r="A62" s="143"/>
      <c r="B62" s="161"/>
      <c r="C62" s="167"/>
      <c r="D62" s="567" t="s">
        <v>329</v>
      </c>
      <c r="E62" s="567"/>
      <c r="F62" s="563" t="s">
        <v>461</v>
      </c>
      <c r="G62" s="564"/>
      <c r="H62" s="210" t="s">
        <v>462</v>
      </c>
      <c r="I62" s="562"/>
      <c r="J62" s="16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row>
    <row r="63" spans="1:52" ht="81" customHeight="1" thickBot="1">
      <c r="A63" s="143"/>
      <c r="B63" s="161"/>
      <c r="C63" s="167"/>
      <c r="D63" s="567" t="s">
        <v>330</v>
      </c>
      <c r="E63" s="567"/>
      <c r="F63" s="563" t="s">
        <v>413</v>
      </c>
      <c r="G63" s="564"/>
      <c r="H63" s="210" t="s">
        <v>463</v>
      </c>
      <c r="I63" s="562"/>
      <c r="J63" s="16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row>
    <row r="64" spans="1:52" ht="110.25" customHeight="1" thickBot="1">
      <c r="A64" s="143"/>
      <c r="B64" s="161"/>
      <c r="C64" s="167"/>
      <c r="D64" s="567" t="s">
        <v>331</v>
      </c>
      <c r="E64" s="624"/>
      <c r="F64" s="563" t="s">
        <v>464</v>
      </c>
      <c r="G64" s="564"/>
      <c r="H64" s="210" t="s">
        <v>464</v>
      </c>
      <c r="I64" s="562"/>
      <c r="J64" s="16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row>
    <row r="65" spans="1:52" ht="18.75" customHeight="1" thickBot="1">
      <c r="A65" s="143"/>
      <c r="B65" s="161"/>
      <c r="C65" s="168"/>
      <c r="D65" s="168"/>
      <c r="E65" s="168"/>
      <c r="F65" s="175"/>
      <c r="G65" s="175"/>
      <c r="H65" s="171" t="s">
        <v>252</v>
      </c>
      <c r="I65" s="441" t="s">
        <v>839</v>
      </c>
      <c r="J65" s="16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row>
    <row r="66" spans="1:52" ht="18" thickBot="1">
      <c r="A66" s="143"/>
      <c r="B66" s="161"/>
      <c r="C66" s="168"/>
      <c r="D66" s="176" t="s">
        <v>278</v>
      </c>
      <c r="E66" s="177"/>
      <c r="F66" s="175"/>
      <c r="G66" s="175"/>
      <c r="H66" s="168"/>
      <c r="I66" s="434"/>
      <c r="J66" s="16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row>
    <row r="67" spans="1:52" ht="18" thickBot="1">
      <c r="A67" s="143"/>
      <c r="B67" s="161"/>
      <c r="C67" s="168"/>
      <c r="D67" s="172" t="s">
        <v>60</v>
      </c>
      <c r="E67" s="583" t="s">
        <v>453</v>
      </c>
      <c r="F67" s="583"/>
      <c r="G67" s="583"/>
      <c r="H67" s="583"/>
      <c r="I67" s="434"/>
      <c r="J67" s="16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row>
    <row r="68" spans="1:52" ht="18" thickBot="1">
      <c r="A68" s="143"/>
      <c r="B68" s="161"/>
      <c r="C68" s="168"/>
      <c r="D68" s="172" t="s">
        <v>62</v>
      </c>
      <c r="E68" s="625" t="s">
        <v>454</v>
      </c>
      <c r="F68" s="583"/>
      <c r="G68" s="583"/>
      <c r="H68" s="583"/>
      <c r="I68" s="434"/>
      <c r="J68" s="16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row>
    <row r="69" spans="1:52" ht="18" thickBot="1">
      <c r="A69" s="143"/>
      <c r="B69" s="161"/>
      <c r="C69" s="168"/>
      <c r="D69" s="168"/>
      <c r="E69" s="168"/>
      <c r="F69" s="175"/>
      <c r="G69" s="175"/>
      <c r="H69" s="168"/>
      <c r="I69" s="434"/>
      <c r="J69" s="16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row>
    <row r="70" spans="1:52" ht="15.75" customHeight="1" thickBot="1">
      <c r="A70" s="143"/>
      <c r="B70" s="161"/>
      <c r="C70" s="174"/>
      <c r="D70" s="550" t="s">
        <v>251</v>
      </c>
      <c r="E70" s="550"/>
      <c r="F70" s="551" t="s">
        <v>255</v>
      </c>
      <c r="G70" s="551"/>
      <c r="H70" s="167" t="s">
        <v>256</v>
      </c>
      <c r="I70" s="442" t="s">
        <v>231</v>
      </c>
      <c r="J70" s="168"/>
      <c r="K70" s="163"/>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row>
    <row r="71" spans="1:52" ht="39.75" customHeight="1" thickBot="1">
      <c r="A71" s="143"/>
      <c r="B71" s="161"/>
      <c r="C71" s="167" t="s">
        <v>281</v>
      </c>
      <c r="D71" s="552"/>
      <c r="E71" s="552"/>
      <c r="F71" s="553"/>
      <c r="G71" s="553"/>
      <c r="H71" s="164"/>
      <c r="I71" s="443"/>
      <c r="J71" s="168"/>
      <c r="K71" s="163"/>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row>
    <row r="72" spans="1:52" ht="21.75" customHeight="1" thickBot="1">
      <c r="A72" s="143"/>
      <c r="B72" s="161"/>
      <c r="C72" s="168"/>
      <c r="D72" s="168"/>
      <c r="E72" s="168"/>
      <c r="F72" s="175"/>
      <c r="G72" s="175"/>
      <c r="H72" s="171" t="s">
        <v>252</v>
      </c>
      <c r="I72" s="433"/>
      <c r="J72" s="16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row>
    <row r="73" spans="1:52" ht="18" thickBot="1">
      <c r="A73" s="143"/>
      <c r="B73" s="161"/>
      <c r="C73" s="168"/>
      <c r="D73" s="176" t="s">
        <v>278</v>
      </c>
      <c r="E73" s="177"/>
      <c r="F73" s="175"/>
      <c r="G73" s="175"/>
      <c r="H73" s="168"/>
      <c r="I73" s="434"/>
      <c r="J73" s="16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row>
    <row r="74" spans="1:52" ht="18" thickBot="1">
      <c r="A74" s="143"/>
      <c r="B74" s="161"/>
      <c r="C74" s="168"/>
      <c r="D74" s="172" t="s">
        <v>60</v>
      </c>
      <c r="E74" s="554"/>
      <c r="F74" s="554"/>
      <c r="G74" s="554"/>
      <c r="H74" s="554"/>
      <c r="I74" s="434"/>
      <c r="J74" s="16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c r="AV74" s="148"/>
      <c r="AW74" s="148"/>
      <c r="AX74" s="148"/>
      <c r="AY74" s="148"/>
      <c r="AZ74" s="148"/>
    </row>
    <row r="75" spans="1:52" ht="18" thickBot="1">
      <c r="A75" s="143"/>
      <c r="B75" s="161"/>
      <c r="C75" s="168"/>
      <c r="D75" s="172" t="s">
        <v>62</v>
      </c>
      <c r="E75" s="554"/>
      <c r="F75" s="554"/>
      <c r="G75" s="554"/>
      <c r="H75" s="554"/>
      <c r="I75" s="434"/>
      <c r="J75" s="16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row>
    <row r="76" spans="1:52" ht="18" thickBot="1">
      <c r="A76" s="143"/>
      <c r="B76" s="161"/>
      <c r="C76" s="168"/>
      <c r="D76" s="172"/>
      <c r="E76" s="168"/>
      <c r="F76" s="175"/>
      <c r="G76" s="175"/>
      <c r="H76" s="168"/>
      <c r="I76" s="434"/>
      <c r="J76" s="16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row>
    <row r="77" spans="1:52" ht="409.5" customHeight="1" thickBot="1">
      <c r="A77" s="143"/>
      <c r="B77" s="161"/>
      <c r="C77" s="178" t="s">
        <v>257</v>
      </c>
      <c r="D77" s="548" t="s">
        <v>918</v>
      </c>
      <c r="E77" s="548"/>
      <c r="F77" s="548"/>
      <c r="G77" s="548"/>
      <c r="H77" s="548"/>
      <c r="I77" s="548"/>
      <c r="J77" s="16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row>
    <row r="78" spans="1:52" s="162" customFormat="1" ht="30" customHeight="1" thickBot="1">
      <c r="A78" s="144"/>
      <c r="B78" s="161"/>
      <c r="C78" s="179"/>
      <c r="D78" s="405" t="s">
        <v>417</v>
      </c>
      <c r="E78" s="179"/>
      <c r="F78" s="179"/>
      <c r="G78" s="179"/>
      <c r="H78" s="173"/>
      <c r="I78" s="437"/>
      <c r="J78" s="16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row>
    <row r="79" spans="1:52" s="162" customFormat="1" ht="15.75" customHeight="1" thickBot="1">
      <c r="A79" s="144"/>
      <c r="B79" s="161"/>
      <c r="C79" s="168"/>
      <c r="D79" s="180"/>
      <c r="E79" s="180"/>
      <c r="F79" s="181"/>
      <c r="G79" s="182" t="s">
        <v>224</v>
      </c>
      <c r="H79" s="173"/>
      <c r="I79" s="437"/>
      <c r="J79" s="16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row>
    <row r="80" spans="1:52" s="162" customFormat="1" ht="78" customHeight="1" thickBot="1">
      <c r="A80" s="144"/>
      <c r="B80" s="161"/>
      <c r="C80" s="168"/>
      <c r="D80" s="180"/>
      <c r="E80" s="180"/>
      <c r="F80" s="210" t="s">
        <v>225</v>
      </c>
      <c r="G80" s="549" t="s">
        <v>396</v>
      </c>
      <c r="H80" s="549"/>
      <c r="I80" s="549"/>
      <c r="J80" s="16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row>
    <row r="81" spans="1:52" s="162" customFormat="1" ht="54.75" customHeight="1" thickBot="1">
      <c r="A81" s="144"/>
      <c r="B81" s="161"/>
      <c r="C81" s="168"/>
      <c r="D81" s="180"/>
      <c r="E81" s="180"/>
      <c r="F81" s="210" t="s">
        <v>226</v>
      </c>
      <c r="G81" s="549" t="s">
        <v>397</v>
      </c>
      <c r="H81" s="549"/>
      <c r="I81" s="549"/>
      <c r="J81" s="16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row>
    <row r="82" spans="1:52" s="162" customFormat="1" ht="58.5" customHeight="1" thickBot="1">
      <c r="A82" s="144"/>
      <c r="B82" s="161"/>
      <c r="C82" s="168"/>
      <c r="D82" s="180"/>
      <c r="E82" s="180"/>
      <c r="F82" s="210" t="s">
        <v>227</v>
      </c>
      <c r="G82" s="549" t="s">
        <v>398</v>
      </c>
      <c r="H82" s="549"/>
      <c r="I82" s="549"/>
      <c r="J82" s="16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row>
    <row r="83" spans="1:52" ht="60" customHeight="1" thickBot="1">
      <c r="A83" s="143"/>
      <c r="B83" s="161"/>
      <c r="C83" s="168"/>
      <c r="D83" s="180"/>
      <c r="E83" s="180"/>
      <c r="F83" s="210" t="s">
        <v>228</v>
      </c>
      <c r="G83" s="549" t="s">
        <v>399</v>
      </c>
      <c r="H83" s="549"/>
      <c r="I83" s="549"/>
      <c r="J83" s="16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8"/>
      <c r="AY83" s="148"/>
      <c r="AZ83" s="148"/>
    </row>
    <row r="84" spans="1:52" ht="54" customHeight="1" thickBot="1">
      <c r="A84" s="143"/>
      <c r="B84" s="157"/>
      <c r="C84" s="168"/>
      <c r="D84" s="180"/>
      <c r="E84" s="180"/>
      <c r="F84" s="210" t="s">
        <v>229</v>
      </c>
      <c r="G84" s="549" t="s">
        <v>400</v>
      </c>
      <c r="H84" s="549"/>
      <c r="I84" s="549"/>
      <c r="J84" s="180"/>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row>
    <row r="85" spans="1:52" ht="61.5" customHeight="1" thickBot="1">
      <c r="A85" s="143"/>
      <c r="B85" s="157"/>
      <c r="C85" s="168"/>
      <c r="D85" s="180"/>
      <c r="E85" s="180"/>
      <c r="F85" s="210" t="s">
        <v>230</v>
      </c>
      <c r="G85" s="549" t="s">
        <v>401</v>
      </c>
      <c r="H85" s="549"/>
      <c r="I85" s="549"/>
      <c r="J85" s="180"/>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row>
    <row r="86" spans="1:44" ht="18" thickBot="1">
      <c r="A86" s="143"/>
      <c r="B86" s="165"/>
      <c r="C86" s="169"/>
      <c r="D86" s="183"/>
      <c r="E86" s="183"/>
      <c r="F86" s="183"/>
      <c r="G86" s="183"/>
      <c r="H86" s="173"/>
      <c r="I86" s="437"/>
      <c r="J86" s="180"/>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row>
    <row r="87" spans="1:44" ht="49.5" customHeight="1">
      <c r="A87" s="143"/>
      <c r="C87" s="148"/>
      <c r="D87" s="148"/>
      <c r="E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8"/>
      <c r="AR87" s="148"/>
    </row>
    <row r="88" spans="1:44" ht="17.25">
      <c r="A88" s="143"/>
      <c r="C88" s="148"/>
      <c r="D88" s="148"/>
      <c r="E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48"/>
    </row>
    <row r="89" spans="1:44" ht="17.25">
      <c r="A89" s="143"/>
      <c r="C89" s="148"/>
      <c r="D89" s="148"/>
      <c r="E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row>
    <row r="90" spans="1:44" ht="17.25">
      <c r="A90" s="143"/>
      <c r="C90" s="148"/>
      <c r="D90" s="148"/>
      <c r="E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c r="AK90" s="148"/>
      <c r="AL90" s="148"/>
      <c r="AM90" s="148"/>
      <c r="AN90" s="148"/>
      <c r="AO90" s="148"/>
      <c r="AP90" s="148"/>
      <c r="AQ90" s="148"/>
      <c r="AR90" s="148"/>
    </row>
    <row r="91" spans="1:52" ht="17.25">
      <c r="A91" s="148"/>
      <c r="C91" s="148"/>
      <c r="D91" s="148"/>
      <c r="E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row>
    <row r="92" spans="1:52" ht="17.25">
      <c r="A92" s="148"/>
      <c r="B92" s="148"/>
      <c r="C92" s="148"/>
      <c r="D92" s="148"/>
      <c r="E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8"/>
      <c r="AY92" s="148"/>
      <c r="AZ92" s="148"/>
    </row>
    <row r="93" spans="1:52" ht="17.25">
      <c r="A93" s="148"/>
      <c r="B93" s="148"/>
      <c r="C93" s="148"/>
      <c r="D93" s="148"/>
      <c r="E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8"/>
      <c r="AZ93" s="148"/>
    </row>
    <row r="94" spans="1:52" ht="17.25">
      <c r="A94" s="148"/>
      <c r="B94" s="148"/>
      <c r="C94" s="148"/>
      <c r="D94" s="148"/>
      <c r="E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row>
    <row r="95" spans="1:11" ht="17.25">
      <c r="A95" s="148"/>
      <c r="B95" s="148"/>
      <c r="C95" s="148"/>
      <c r="D95" s="148"/>
      <c r="E95" s="148"/>
      <c r="J95" s="148"/>
      <c r="K95" s="148"/>
    </row>
    <row r="96" spans="1:11" ht="17.25">
      <c r="A96" s="148"/>
      <c r="B96" s="148"/>
      <c r="C96" s="148"/>
      <c r="D96" s="148"/>
      <c r="E96" s="148"/>
      <c r="J96" s="148"/>
      <c r="K96" s="148"/>
    </row>
    <row r="97" spans="1:11" ht="17.25">
      <c r="A97" s="148"/>
      <c r="B97" s="148"/>
      <c r="C97" s="148"/>
      <c r="D97" s="148"/>
      <c r="E97" s="148"/>
      <c r="J97" s="148"/>
      <c r="K97" s="148"/>
    </row>
    <row r="98" spans="1:11" ht="17.25">
      <c r="A98" s="148"/>
      <c r="B98" s="148"/>
      <c r="C98" s="148"/>
      <c r="D98" s="148"/>
      <c r="E98" s="148"/>
      <c r="J98" s="148"/>
      <c r="K98" s="148"/>
    </row>
    <row r="99" spans="1:11" ht="17.25">
      <c r="A99" s="148"/>
      <c r="B99" s="148"/>
      <c r="C99" s="148"/>
      <c r="D99" s="148"/>
      <c r="E99" s="148"/>
      <c r="J99" s="148"/>
      <c r="K99" s="148"/>
    </row>
    <row r="100" spans="1:11" ht="17.25">
      <c r="A100" s="148"/>
      <c r="B100" s="148"/>
      <c r="C100" s="148"/>
      <c r="D100" s="148"/>
      <c r="E100" s="148"/>
      <c r="J100" s="148"/>
      <c r="K100" s="148"/>
    </row>
    <row r="101" spans="1:11" ht="17.25">
      <c r="A101" s="148"/>
      <c r="B101" s="148"/>
      <c r="C101" s="148"/>
      <c r="D101" s="148"/>
      <c r="E101" s="148"/>
      <c r="J101" s="148"/>
      <c r="K101" s="148"/>
    </row>
    <row r="102" spans="1:11" ht="17.25">
      <c r="A102" s="148"/>
      <c r="B102" s="148"/>
      <c r="C102" s="148"/>
      <c r="D102" s="148"/>
      <c r="E102" s="148"/>
      <c r="J102" s="148"/>
      <c r="K102" s="148"/>
    </row>
    <row r="103" spans="1:11" ht="17.25">
      <c r="A103" s="148"/>
      <c r="B103" s="148"/>
      <c r="C103" s="148"/>
      <c r="D103" s="148"/>
      <c r="E103" s="148"/>
      <c r="J103" s="148"/>
      <c r="K103" s="148"/>
    </row>
    <row r="104" spans="1:11" ht="17.25">
      <c r="A104" s="148"/>
      <c r="B104" s="148"/>
      <c r="C104" s="148"/>
      <c r="D104" s="148"/>
      <c r="E104" s="148"/>
      <c r="J104" s="148"/>
      <c r="K104" s="148"/>
    </row>
    <row r="105" spans="1:11" ht="17.25">
      <c r="A105" s="148"/>
      <c r="B105" s="148"/>
      <c r="C105" s="148"/>
      <c r="D105" s="148"/>
      <c r="E105" s="148"/>
      <c r="J105" s="148"/>
      <c r="K105" s="148"/>
    </row>
    <row r="106" spans="1:11" ht="17.25">
      <c r="A106" s="148"/>
      <c r="B106" s="148"/>
      <c r="C106" s="148"/>
      <c r="D106" s="148"/>
      <c r="E106" s="148"/>
      <c r="J106" s="148"/>
      <c r="K106" s="148"/>
    </row>
    <row r="107" spans="1:11" ht="17.25">
      <c r="A107" s="148"/>
      <c r="B107" s="148"/>
      <c r="C107" s="148"/>
      <c r="D107" s="148"/>
      <c r="E107" s="148"/>
      <c r="J107" s="148"/>
      <c r="K107" s="148"/>
    </row>
    <row r="108" spans="1:11" ht="17.25">
      <c r="A108" s="148"/>
      <c r="B108" s="148"/>
      <c r="C108" s="148"/>
      <c r="D108" s="148"/>
      <c r="E108" s="148"/>
      <c r="J108" s="148"/>
      <c r="K108" s="148"/>
    </row>
    <row r="109" spans="1:11" ht="17.25">
      <c r="A109" s="148"/>
      <c r="B109" s="148"/>
      <c r="C109" s="148"/>
      <c r="D109" s="148"/>
      <c r="E109" s="148"/>
      <c r="J109" s="148"/>
      <c r="K109" s="148"/>
    </row>
    <row r="110" spans="1:11" ht="17.25">
      <c r="A110" s="148"/>
      <c r="B110" s="148"/>
      <c r="C110" s="148"/>
      <c r="D110" s="148"/>
      <c r="E110" s="148"/>
      <c r="J110" s="148"/>
      <c r="K110" s="148"/>
    </row>
    <row r="111" spans="1:11" ht="17.25">
      <c r="A111" s="148"/>
      <c r="B111" s="148"/>
      <c r="C111" s="148"/>
      <c r="D111" s="148"/>
      <c r="E111" s="148"/>
      <c r="J111" s="148"/>
      <c r="K111" s="148"/>
    </row>
    <row r="112" spans="1:11" ht="17.25">
      <c r="A112" s="148"/>
      <c r="B112" s="148"/>
      <c r="C112" s="148"/>
      <c r="D112" s="148"/>
      <c r="E112" s="148"/>
      <c r="J112" s="148"/>
      <c r="K112" s="148"/>
    </row>
    <row r="113" spans="1:11" ht="17.25">
      <c r="A113" s="148"/>
      <c r="B113" s="148"/>
      <c r="C113" s="148"/>
      <c r="D113" s="148"/>
      <c r="E113" s="148"/>
      <c r="J113" s="148"/>
      <c r="K113" s="148"/>
    </row>
    <row r="114" spans="1:11" ht="17.25">
      <c r="A114" s="148"/>
      <c r="B114" s="148"/>
      <c r="C114" s="148"/>
      <c r="D114" s="148"/>
      <c r="E114" s="148"/>
      <c r="J114" s="148"/>
      <c r="K114" s="148"/>
    </row>
    <row r="115" spans="1:11" ht="17.25">
      <c r="A115" s="148"/>
      <c r="B115" s="148"/>
      <c r="C115" s="148"/>
      <c r="D115" s="148"/>
      <c r="E115" s="148"/>
      <c r="J115" s="148"/>
      <c r="K115" s="148"/>
    </row>
    <row r="116" spans="1:11" ht="17.25">
      <c r="A116" s="148"/>
      <c r="B116" s="148"/>
      <c r="C116" s="148"/>
      <c r="D116" s="148"/>
      <c r="E116" s="148"/>
      <c r="J116" s="148"/>
      <c r="K116" s="148"/>
    </row>
    <row r="117" spans="1:11" ht="17.25">
      <c r="A117" s="148"/>
      <c r="B117" s="148"/>
      <c r="C117" s="148"/>
      <c r="D117" s="148"/>
      <c r="E117" s="148"/>
      <c r="J117" s="148"/>
      <c r="K117" s="148"/>
    </row>
    <row r="118" spans="1:11" ht="17.25">
      <c r="A118" s="148"/>
      <c r="B118" s="148"/>
      <c r="C118" s="148"/>
      <c r="D118" s="148"/>
      <c r="E118" s="148"/>
      <c r="J118" s="148"/>
      <c r="K118" s="148"/>
    </row>
    <row r="119" spans="1:11" ht="17.25">
      <c r="A119" s="148"/>
      <c r="B119" s="148"/>
      <c r="C119" s="148"/>
      <c r="D119" s="148"/>
      <c r="E119" s="148"/>
      <c r="J119" s="148"/>
      <c r="K119" s="148"/>
    </row>
    <row r="120" spans="1:11" ht="17.25">
      <c r="A120" s="148"/>
      <c r="B120" s="148"/>
      <c r="C120" s="148"/>
      <c r="D120" s="148"/>
      <c r="E120" s="148"/>
      <c r="J120" s="148"/>
      <c r="K120" s="148"/>
    </row>
    <row r="121" spans="1:11" ht="17.25">
      <c r="A121" s="148"/>
      <c r="B121" s="148"/>
      <c r="C121" s="148"/>
      <c r="D121" s="148"/>
      <c r="E121" s="148"/>
      <c r="J121" s="148"/>
      <c r="K121" s="148"/>
    </row>
    <row r="122" spans="1:11" ht="17.25">
      <c r="A122" s="148"/>
      <c r="B122" s="148"/>
      <c r="C122" s="148"/>
      <c r="D122" s="148"/>
      <c r="E122" s="148"/>
      <c r="J122" s="148"/>
      <c r="K122" s="148"/>
    </row>
    <row r="123" spans="1:11" ht="17.25">
      <c r="A123" s="148"/>
      <c r="B123" s="148"/>
      <c r="C123" s="148"/>
      <c r="D123" s="148"/>
      <c r="E123" s="148"/>
      <c r="J123" s="148"/>
      <c r="K123" s="148"/>
    </row>
    <row r="124" spans="1:11" ht="17.25">
      <c r="A124" s="148"/>
      <c r="B124" s="148"/>
      <c r="C124" s="148"/>
      <c r="D124" s="148"/>
      <c r="E124" s="148"/>
      <c r="J124" s="148"/>
      <c r="K124" s="148"/>
    </row>
    <row r="125" spans="1:11" ht="17.25">
      <c r="A125" s="148"/>
      <c r="B125" s="148"/>
      <c r="C125" s="148"/>
      <c r="D125" s="148"/>
      <c r="E125" s="148"/>
      <c r="J125" s="148"/>
      <c r="K125" s="148"/>
    </row>
    <row r="126" spans="1:11" ht="17.25">
      <c r="A126" s="148"/>
      <c r="B126" s="148"/>
      <c r="C126" s="148"/>
      <c r="D126" s="148"/>
      <c r="E126" s="148"/>
      <c r="J126" s="148"/>
      <c r="K126" s="148"/>
    </row>
    <row r="127" spans="1:11" ht="17.25">
      <c r="A127" s="148"/>
      <c r="B127" s="148"/>
      <c r="C127" s="148"/>
      <c r="D127" s="148"/>
      <c r="E127" s="148"/>
      <c r="J127" s="148"/>
      <c r="K127" s="148"/>
    </row>
    <row r="128" spans="1:11" ht="17.25">
      <c r="A128" s="148"/>
      <c r="B128" s="148"/>
      <c r="C128" s="148"/>
      <c r="D128" s="148"/>
      <c r="E128" s="148"/>
      <c r="J128" s="148"/>
      <c r="K128" s="148"/>
    </row>
    <row r="129" spans="1:11" ht="17.25">
      <c r="A129" s="148"/>
      <c r="B129" s="148"/>
      <c r="C129" s="148"/>
      <c r="D129" s="148"/>
      <c r="E129" s="148"/>
      <c r="J129" s="148"/>
      <c r="K129" s="148"/>
    </row>
    <row r="130" spans="1:11" ht="17.25">
      <c r="A130" s="148"/>
      <c r="B130" s="148"/>
      <c r="J130" s="148"/>
      <c r="K130" s="148"/>
    </row>
    <row r="131" spans="1:11" ht="17.25">
      <c r="A131" s="148"/>
      <c r="B131" s="148"/>
      <c r="J131" s="148"/>
      <c r="K131" s="148"/>
    </row>
    <row r="132" spans="1:11" ht="17.25">
      <c r="A132" s="148"/>
      <c r="B132" s="148"/>
      <c r="J132" s="148"/>
      <c r="K132" s="148"/>
    </row>
    <row r="133" spans="1:11" ht="17.25">
      <c r="A133" s="148"/>
      <c r="B133" s="148"/>
      <c r="J133" s="148"/>
      <c r="K133" s="148"/>
    </row>
    <row r="134" spans="1:11" ht="17.25">
      <c r="A134" s="148"/>
      <c r="B134" s="148"/>
      <c r="J134" s="148"/>
      <c r="K134" s="148"/>
    </row>
    <row r="135" spans="1:11" ht="17.25">
      <c r="A135" s="148"/>
      <c r="B135" s="148"/>
      <c r="J135" s="148"/>
      <c r="K135" s="148"/>
    </row>
    <row r="136" spans="1:11" ht="17.25">
      <c r="A136" s="148"/>
      <c r="B136" s="148"/>
      <c r="J136" s="148"/>
      <c r="K136" s="148"/>
    </row>
    <row r="137" spans="1:11" ht="17.25">
      <c r="A137" s="148"/>
      <c r="B137" s="148"/>
      <c r="J137" s="148"/>
      <c r="K137" s="148"/>
    </row>
    <row r="138" spans="1:11" ht="17.25">
      <c r="A138" s="148"/>
      <c r="B138" s="148"/>
      <c r="J138" s="148"/>
      <c r="K138" s="148"/>
    </row>
    <row r="139" spans="2:10" ht="17.25">
      <c r="B139" s="148"/>
      <c r="J139" s="148"/>
    </row>
  </sheetData>
  <sheetProtection/>
  <mergeCells count="114">
    <mergeCell ref="D7:E7"/>
    <mergeCell ref="D8:E8"/>
    <mergeCell ref="H6:H11"/>
    <mergeCell ref="D19:E19"/>
    <mergeCell ref="D22:E22"/>
    <mergeCell ref="D20:E20"/>
    <mergeCell ref="F20:G22"/>
    <mergeCell ref="H20:H22"/>
    <mergeCell ref="C3:I3"/>
    <mergeCell ref="C4:I4"/>
    <mergeCell ref="D5:E5"/>
    <mergeCell ref="F5:G5"/>
    <mergeCell ref="D6:E6"/>
    <mergeCell ref="F51:G51"/>
    <mergeCell ref="H48:H50"/>
    <mergeCell ref="I48:I50"/>
    <mergeCell ref="D49:E49"/>
    <mergeCell ref="D51:E51"/>
    <mergeCell ref="A40:A43"/>
    <mergeCell ref="B40:B43"/>
    <mergeCell ref="C40:H43"/>
    <mergeCell ref="I53:I55"/>
    <mergeCell ref="D54:E54"/>
    <mergeCell ref="F54:G54"/>
    <mergeCell ref="D55:E55"/>
    <mergeCell ref="F55:G55"/>
    <mergeCell ref="D48:E48"/>
    <mergeCell ref="F48:G48"/>
    <mergeCell ref="D50:E50"/>
    <mergeCell ref="D56:E56"/>
    <mergeCell ref="D57:E57"/>
    <mergeCell ref="D58:E58"/>
    <mergeCell ref="D52:E52"/>
    <mergeCell ref="F52:G52"/>
    <mergeCell ref="D53:E53"/>
    <mergeCell ref="F53:G53"/>
    <mergeCell ref="G85:I85"/>
    <mergeCell ref="D63:E63"/>
    <mergeCell ref="D64:E64"/>
    <mergeCell ref="E67:H67"/>
    <mergeCell ref="E68:H68"/>
    <mergeCell ref="D59:E59"/>
    <mergeCell ref="D60:E60"/>
    <mergeCell ref="F60:G60"/>
    <mergeCell ref="D61:E61"/>
    <mergeCell ref="D62:E62"/>
    <mergeCell ref="I6:I11"/>
    <mergeCell ref="C12:C14"/>
    <mergeCell ref="D12:E14"/>
    <mergeCell ref="F12:G15"/>
    <mergeCell ref="H12:H15"/>
    <mergeCell ref="I12:I15"/>
    <mergeCell ref="D9:E9"/>
    <mergeCell ref="D10:E10"/>
    <mergeCell ref="D11:E11"/>
    <mergeCell ref="F6:G11"/>
    <mergeCell ref="J12:J14"/>
    <mergeCell ref="D15:E15"/>
    <mergeCell ref="D16:E17"/>
    <mergeCell ref="F16:G19"/>
    <mergeCell ref="H16:H19"/>
    <mergeCell ref="I16:I19"/>
    <mergeCell ref="D18:E18"/>
    <mergeCell ref="I20:I22"/>
    <mergeCell ref="J20:J22"/>
    <mergeCell ref="D21:E21"/>
    <mergeCell ref="H23:H32"/>
    <mergeCell ref="I23:I30"/>
    <mergeCell ref="J23:J30"/>
    <mergeCell ref="D25:E25"/>
    <mergeCell ref="C26:C30"/>
    <mergeCell ref="D26:E31"/>
    <mergeCell ref="D33:E33"/>
    <mergeCell ref="F33:G33"/>
    <mergeCell ref="F23:G31"/>
    <mergeCell ref="D23:E23"/>
    <mergeCell ref="D24:E24"/>
    <mergeCell ref="D34:E34"/>
    <mergeCell ref="F34:G34"/>
    <mergeCell ref="D35:I35"/>
    <mergeCell ref="E36:H36"/>
    <mergeCell ref="E37:H37"/>
    <mergeCell ref="C39:H39"/>
    <mergeCell ref="D44:E44"/>
    <mergeCell ref="F44:G44"/>
    <mergeCell ref="D45:E45"/>
    <mergeCell ref="F45:G46"/>
    <mergeCell ref="H45:H47"/>
    <mergeCell ref="I45:I47"/>
    <mergeCell ref="D46:E46"/>
    <mergeCell ref="D47:E47"/>
    <mergeCell ref="F47:G47"/>
    <mergeCell ref="F49:G49"/>
    <mergeCell ref="F50:G50"/>
    <mergeCell ref="F56:G59"/>
    <mergeCell ref="H56:H59"/>
    <mergeCell ref="I56:I59"/>
    <mergeCell ref="I60:I64"/>
    <mergeCell ref="F61:G61"/>
    <mergeCell ref="F62:G62"/>
    <mergeCell ref="F63:G63"/>
    <mergeCell ref="F64:G64"/>
    <mergeCell ref="D70:E70"/>
    <mergeCell ref="F70:G70"/>
    <mergeCell ref="D71:E71"/>
    <mergeCell ref="F71:G71"/>
    <mergeCell ref="E74:H74"/>
    <mergeCell ref="E75:H75"/>
    <mergeCell ref="D77:I77"/>
    <mergeCell ref="G80:I80"/>
    <mergeCell ref="G81:I81"/>
    <mergeCell ref="G82:I82"/>
    <mergeCell ref="G83:I83"/>
    <mergeCell ref="G84:I84"/>
  </mergeCells>
  <hyperlinks>
    <hyperlink ref="E37" r:id="rId1" display="mnkhedah@yahoo.com"/>
    <hyperlink ref="E68" r:id="rId2" display="sawako.tanaka@undp.org"/>
  </hyperlinks>
  <printOptions/>
  <pageMargins left="0.2" right="0.21" top="0.17" bottom="0.17" header="0.17" footer="0.17"/>
  <pageSetup horizontalDpi="600" verticalDpi="600" orientation="landscape" paperSize="9" scale="49" r:id="rId3"/>
  <rowBreaks count="5" manualBreakCount="5">
    <brk id="8" max="10" man="1"/>
    <brk id="12" max="10" man="1"/>
    <brk id="15" max="255" man="1"/>
    <brk id="47" max="255" man="1"/>
    <brk id="74" max="255" man="1"/>
  </rowBreaks>
  <colBreaks count="1" manualBreakCount="1">
    <brk id="11" max="93" man="1"/>
  </colBreaks>
</worksheet>
</file>

<file path=xl/worksheets/sheet5.xml><?xml version="1.0" encoding="utf-8"?>
<worksheet xmlns="http://schemas.openxmlformats.org/spreadsheetml/2006/main" xmlns:r="http://schemas.openxmlformats.org/officeDocument/2006/relationships">
  <sheetPr>
    <pageSetUpPr fitToPage="1"/>
  </sheetPr>
  <dimension ref="B2:I26"/>
  <sheetViews>
    <sheetView zoomScale="70" zoomScaleNormal="70" zoomScaleSheetLayoutView="50" zoomScalePageLayoutView="30" workbookViewId="0" topLeftCell="A13">
      <selection activeCell="H25" sqref="H25:H26"/>
    </sheetView>
  </sheetViews>
  <sheetFormatPr defaultColWidth="9.140625" defaultRowHeight="15"/>
  <cols>
    <col min="1" max="1" width="1.421875" style="0" customWidth="1"/>
    <col min="2" max="2" width="1.8515625" style="0" customWidth="1"/>
    <col min="3" max="3" width="13.57421875" style="0" customWidth="1"/>
    <col min="4" max="4" width="12.8515625" style="0" customWidth="1"/>
    <col min="5" max="5" width="12.28125" style="0" customWidth="1"/>
    <col min="6" max="6" width="31.421875" style="0" customWidth="1"/>
    <col min="7" max="7" width="46.7109375" style="120" customWidth="1"/>
    <col min="8" max="8" width="42.140625" style="0" customWidth="1"/>
    <col min="9" max="10" width="1.7109375" style="0" customWidth="1"/>
  </cols>
  <sheetData>
    <row r="1" ht="15.75" thickBot="1"/>
    <row r="2" spans="2:9" ht="15.75" thickBot="1">
      <c r="B2" s="11"/>
      <c r="C2" s="12"/>
      <c r="D2" s="13"/>
      <c r="E2" s="13"/>
      <c r="F2" s="13"/>
      <c r="G2" s="124"/>
      <c r="H2" s="13"/>
      <c r="I2" s="14"/>
    </row>
    <row r="3" spans="2:9" ht="21" thickBot="1">
      <c r="B3" s="39"/>
      <c r="C3" s="452" t="s">
        <v>245</v>
      </c>
      <c r="D3" s="650"/>
      <c r="E3" s="650"/>
      <c r="F3" s="650"/>
      <c r="G3" s="650"/>
      <c r="H3" s="651"/>
      <c r="I3" s="41"/>
    </row>
    <row r="4" spans="2:9" ht="15">
      <c r="B4" s="15"/>
      <c r="C4" s="652" t="s">
        <v>246</v>
      </c>
      <c r="D4" s="652"/>
      <c r="E4" s="652"/>
      <c r="F4" s="652"/>
      <c r="G4" s="652"/>
      <c r="H4" s="652"/>
      <c r="I4" s="16"/>
    </row>
    <row r="5" spans="2:9" ht="63.75" customHeight="1" thickBot="1">
      <c r="B5" s="15"/>
      <c r="C5" s="656" t="s">
        <v>247</v>
      </c>
      <c r="D5" s="656"/>
      <c r="E5" s="17"/>
      <c r="F5" s="17"/>
      <c r="G5" s="21"/>
      <c r="H5" s="17"/>
      <c r="I5" s="16"/>
    </row>
    <row r="6" spans="2:9" ht="30" customHeight="1" thickBot="1">
      <c r="B6" s="15"/>
      <c r="C6" s="103" t="s">
        <v>244</v>
      </c>
      <c r="D6" s="653" t="s">
        <v>243</v>
      </c>
      <c r="E6" s="653"/>
      <c r="F6" s="104" t="s">
        <v>241</v>
      </c>
      <c r="G6" s="125" t="s">
        <v>273</v>
      </c>
      <c r="H6" s="69" t="s">
        <v>282</v>
      </c>
      <c r="I6" s="16"/>
    </row>
    <row r="7" spans="2:9" ht="228" customHeight="1">
      <c r="B7" s="15"/>
      <c r="C7" s="101" t="s">
        <v>362</v>
      </c>
      <c r="D7" s="647" t="s">
        <v>364</v>
      </c>
      <c r="E7" s="647"/>
      <c r="F7" s="191" t="s">
        <v>357</v>
      </c>
      <c r="G7" s="116" t="s">
        <v>465</v>
      </c>
      <c r="H7" s="189" t="s">
        <v>426</v>
      </c>
      <c r="I7" s="16"/>
    </row>
    <row r="8" spans="2:9" ht="213.75" customHeight="1">
      <c r="B8" s="19"/>
      <c r="C8" s="107" t="s">
        <v>363</v>
      </c>
      <c r="D8" s="654" t="s">
        <v>333</v>
      </c>
      <c r="E8" s="654"/>
      <c r="F8" s="114" t="s">
        <v>403</v>
      </c>
      <c r="G8" s="126" t="s">
        <v>466</v>
      </c>
      <c r="H8" s="662" t="s">
        <v>427</v>
      </c>
      <c r="I8" s="20"/>
    </row>
    <row r="9" spans="2:9" ht="381" customHeight="1">
      <c r="B9" s="19"/>
      <c r="C9" s="107"/>
      <c r="D9" s="185"/>
      <c r="E9" s="185"/>
      <c r="F9" s="185"/>
      <c r="G9" s="188"/>
      <c r="H9" s="663"/>
      <c r="I9" s="20"/>
    </row>
    <row r="10" spans="2:9" ht="304.5" customHeight="1">
      <c r="B10" s="19"/>
      <c r="C10" s="107"/>
      <c r="D10" s="648"/>
      <c r="E10" s="649"/>
      <c r="F10" s="131" t="s">
        <v>365</v>
      </c>
      <c r="G10" s="126" t="s">
        <v>428</v>
      </c>
      <c r="H10" s="659" t="s">
        <v>911</v>
      </c>
      <c r="I10" s="20"/>
    </row>
    <row r="11" spans="2:9" ht="299.25" customHeight="1">
      <c r="B11" s="19"/>
      <c r="C11" s="134"/>
      <c r="D11" s="186"/>
      <c r="E11" s="187"/>
      <c r="F11" s="132"/>
      <c r="G11" s="135"/>
      <c r="H11" s="660"/>
      <c r="I11" s="20"/>
    </row>
    <row r="12" spans="2:9" ht="409.5" customHeight="1" thickBot="1">
      <c r="B12" s="19"/>
      <c r="C12" s="108"/>
      <c r="D12" s="655"/>
      <c r="E12" s="655"/>
      <c r="F12" s="102" t="s">
        <v>366</v>
      </c>
      <c r="G12" s="117" t="s">
        <v>467</v>
      </c>
      <c r="H12" s="659" t="s">
        <v>912</v>
      </c>
      <c r="I12" s="20"/>
    </row>
    <row r="13" spans="2:9" ht="221.25" customHeight="1" thickBot="1">
      <c r="B13" s="19"/>
      <c r="C13" s="136"/>
      <c r="D13" s="137"/>
      <c r="E13" s="137"/>
      <c r="F13" s="137"/>
      <c r="G13" s="138"/>
      <c r="H13" s="661"/>
      <c r="I13" s="20"/>
    </row>
    <row r="14" spans="2:9" ht="107.25" customHeight="1">
      <c r="B14" s="19"/>
      <c r="C14" s="109" t="s">
        <v>367</v>
      </c>
      <c r="D14" s="647" t="s">
        <v>334</v>
      </c>
      <c r="E14" s="647"/>
      <c r="F14" s="191" t="s">
        <v>358</v>
      </c>
      <c r="G14" s="116" t="s">
        <v>429</v>
      </c>
      <c r="H14" s="106" t="s">
        <v>414</v>
      </c>
      <c r="I14" s="20"/>
    </row>
    <row r="15" spans="2:9" ht="333.75" customHeight="1" thickBot="1">
      <c r="B15" s="19"/>
      <c r="C15" s="108" t="s">
        <v>368</v>
      </c>
      <c r="D15" s="655" t="s">
        <v>375</v>
      </c>
      <c r="E15" s="655"/>
      <c r="F15" s="102" t="s">
        <v>376</v>
      </c>
      <c r="G15" s="190" t="s">
        <v>914</v>
      </c>
      <c r="H15" s="192" t="s">
        <v>913</v>
      </c>
      <c r="I15" s="20"/>
    </row>
    <row r="16" spans="2:9" s="99" customFormat="1" ht="259.5" customHeight="1">
      <c r="B16" s="97"/>
      <c r="C16" s="109" t="s">
        <v>369</v>
      </c>
      <c r="D16" s="670" t="s">
        <v>335</v>
      </c>
      <c r="E16" s="671"/>
      <c r="F16" s="676" t="s">
        <v>344</v>
      </c>
      <c r="G16" s="692" t="s">
        <v>430</v>
      </c>
      <c r="H16" s="679" t="s">
        <v>468</v>
      </c>
      <c r="I16" s="98"/>
    </row>
    <row r="17" spans="2:9" s="99" customFormat="1" ht="203.25" customHeight="1">
      <c r="B17" s="97"/>
      <c r="C17" s="136"/>
      <c r="D17" s="672"/>
      <c r="E17" s="673"/>
      <c r="F17" s="677"/>
      <c r="G17" s="693"/>
      <c r="H17" s="680"/>
      <c r="I17" s="98"/>
    </row>
    <row r="18" spans="2:9" s="99" customFormat="1" ht="323.25" customHeight="1">
      <c r="B18" s="97"/>
      <c r="C18" s="136"/>
      <c r="D18" s="674"/>
      <c r="E18" s="675"/>
      <c r="F18" s="678"/>
      <c r="G18" s="694"/>
      <c r="H18" s="681"/>
      <c r="I18" s="98"/>
    </row>
    <row r="19" spans="2:9" ht="409.5" customHeight="1" thickBot="1">
      <c r="B19" s="19"/>
      <c r="C19" s="108" t="s">
        <v>370</v>
      </c>
      <c r="D19" s="686" t="s">
        <v>377</v>
      </c>
      <c r="E19" s="687"/>
      <c r="F19" s="690" t="s">
        <v>359</v>
      </c>
      <c r="G19" s="697" t="s">
        <v>431</v>
      </c>
      <c r="H19" s="695" t="s">
        <v>915</v>
      </c>
      <c r="I19" s="20"/>
    </row>
    <row r="20" spans="2:9" ht="289.5" customHeight="1" thickBot="1">
      <c r="B20" s="19"/>
      <c r="C20" s="136"/>
      <c r="D20" s="688"/>
      <c r="E20" s="689"/>
      <c r="F20" s="691"/>
      <c r="G20" s="698"/>
      <c r="H20" s="696"/>
      <c r="I20" s="20"/>
    </row>
    <row r="21" spans="2:9" ht="144" customHeight="1">
      <c r="B21" s="19"/>
      <c r="C21" s="109" t="s">
        <v>371</v>
      </c>
      <c r="D21" s="647" t="s">
        <v>378</v>
      </c>
      <c r="E21" s="647"/>
      <c r="F21" s="105" t="s">
        <v>360</v>
      </c>
      <c r="G21" s="116" t="s">
        <v>469</v>
      </c>
      <c r="H21" s="189" t="s">
        <v>470</v>
      </c>
      <c r="I21" s="20"/>
    </row>
    <row r="22" spans="2:9" s="142" customFormat="1" ht="341.25" customHeight="1" thickBot="1">
      <c r="B22" s="193"/>
      <c r="C22" s="194" t="s">
        <v>372</v>
      </c>
      <c r="D22" s="666" t="s">
        <v>340</v>
      </c>
      <c r="E22" s="667"/>
      <c r="F22" s="664" t="s">
        <v>361</v>
      </c>
      <c r="G22" s="682" t="s">
        <v>433</v>
      </c>
      <c r="H22" s="684" t="s">
        <v>432</v>
      </c>
      <c r="I22" s="195"/>
    </row>
    <row r="23" spans="2:9" ht="351.75" customHeight="1" thickBot="1">
      <c r="B23" s="19"/>
      <c r="C23" s="136"/>
      <c r="D23" s="668"/>
      <c r="E23" s="669"/>
      <c r="F23" s="665"/>
      <c r="G23" s="683"/>
      <c r="H23" s="685"/>
      <c r="I23" s="20"/>
    </row>
    <row r="24" spans="2:9" ht="150" customHeight="1">
      <c r="B24" s="19"/>
      <c r="C24" s="109" t="s">
        <v>373</v>
      </c>
      <c r="D24" s="647" t="s">
        <v>379</v>
      </c>
      <c r="E24" s="647"/>
      <c r="F24" s="191" t="s">
        <v>380</v>
      </c>
      <c r="G24" s="116" t="s">
        <v>381</v>
      </c>
      <c r="H24" s="106" t="s">
        <v>434</v>
      </c>
      <c r="I24" s="20"/>
    </row>
    <row r="25" spans="2:9" ht="197.25" customHeight="1">
      <c r="B25" s="19"/>
      <c r="C25" s="139" t="s">
        <v>374</v>
      </c>
      <c r="D25" s="654" t="s">
        <v>383</v>
      </c>
      <c r="E25" s="654"/>
      <c r="F25" s="131" t="s">
        <v>382</v>
      </c>
      <c r="G25" s="126" t="s">
        <v>384</v>
      </c>
      <c r="H25" s="657" t="s">
        <v>916</v>
      </c>
      <c r="I25" s="20"/>
    </row>
    <row r="26" spans="2:9" ht="384" customHeight="1" thickBot="1">
      <c r="B26" s="46"/>
      <c r="C26" s="140"/>
      <c r="D26" s="140"/>
      <c r="E26" s="140"/>
      <c r="F26" s="140"/>
      <c r="G26" s="141"/>
      <c r="H26" s="658"/>
      <c r="I26" s="47"/>
    </row>
  </sheetData>
  <sheetProtection/>
  <mergeCells count="29">
    <mergeCell ref="F16:F18"/>
    <mergeCell ref="H16:H18"/>
    <mergeCell ref="G22:G23"/>
    <mergeCell ref="H22:H23"/>
    <mergeCell ref="D21:E21"/>
    <mergeCell ref="D19:E20"/>
    <mergeCell ref="F19:F20"/>
    <mergeCell ref="G16:G18"/>
    <mergeCell ref="H19:H20"/>
    <mergeCell ref="G19:G20"/>
    <mergeCell ref="H25:H26"/>
    <mergeCell ref="H10:H11"/>
    <mergeCell ref="H12:H13"/>
    <mergeCell ref="D24:E24"/>
    <mergeCell ref="D25:E25"/>
    <mergeCell ref="H8:H9"/>
    <mergeCell ref="D15:E15"/>
    <mergeCell ref="F22:F23"/>
    <mergeCell ref="D22:E23"/>
    <mergeCell ref="D16:E18"/>
    <mergeCell ref="D7:E7"/>
    <mergeCell ref="D10:E10"/>
    <mergeCell ref="D14:E14"/>
    <mergeCell ref="C3:H3"/>
    <mergeCell ref="C4:H4"/>
    <mergeCell ref="D6:E6"/>
    <mergeCell ref="D8:E8"/>
    <mergeCell ref="D12:E12"/>
    <mergeCell ref="C5:D5"/>
  </mergeCells>
  <printOptions/>
  <pageMargins left="0.25" right="0.25" top="0.17" bottom="0.17" header="0.17" footer="0.17"/>
  <pageSetup fitToHeight="0" fitToWidth="1" horizontalDpi="600" verticalDpi="600" orientation="landscape" paperSize="9" scale="87" r:id="rId1"/>
  <rowBreaks count="7" manualBreakCount="7">
    <brk id="8" max="8" man="1"/>
    <brk id="9" max="8" man="1"/>
    <brk id="11" max="8" man="1"/>
    <brk id="13" max="8" man="1"/>
    <brk id="15" max="8" man="1"/>
    <brk id="18" max="8" man="1"/>
    <brk id="20" max="8" man="1"/>
  </rowBreaks>
</worksheet>
</file>

<file path=xl/worksheets/sheet6.xml><?xml version="1.0" encoding="utf-8"?>
<worksheet xmlns="http://schemas.openxmlformats.org/spreadsheetml/2006/main" xmlns:r="http://schemas.openxmlformats.org/officeDocument/2006/relationships">
  <dimension ref="B2:E29"/>
  <sheetViews>
    <sheetView zoomScale="110" zoomScaleNormal="110" workbookViewId="0" topLeftCell="A10">
      <selection activeCell="D13" sqref="D13"/>
    </sheetView>
  </sheetViews>
  <sheetFormatPr defaultColWidth="9.140625" defaultRowHeight="15"/>
  <cols>
    <col min="1" max="1" width="1.28515625" style="0" customWidth="1"/>
    <col min="2" max="2" width="2.00390625" style="0" customWidth="1"/>
    <col min="3" max="3" width="47.7109375" style="0" customWidth="1"/>
    <col min="4" max="4" width="82.7109375" style="0" customWidth="1"/>
    <col min="5" max="5" width="2.421875" style="0" customWidth="1"/>
    <col min="6" max="6" width="1.421875" style="0" customWidth="1"/>
  </cols>
  <sheetData>
    <row r="1" ht="15.75" thickBot="1"/>
    <row r="2" spans="2:5" ht="15.75" thickBot="1">
      <c r="B2" s="48"/>
      <c r="C2" s="24"/>
      <c r="D2" s="24"/>
      <c r="E2" s="25"/>
    </row>
    <row r="3" spans="2:5" ht="19.5" thickBot="1">
      <c r="B3" s="49"/>
      <c r="C3" s="700" t="s">
        <v>258</v>
      </c>
      <c r="D3" s="701"/>
      <c r="E3" s="50"/>
    </row>
    <row r="4" spans="2:5" ht="15">
      <c r="B4" s="49"/>
      <c r="C4" s="51"/>
      <c r="D4" s="51"/>
      <c r="E4" s="50"/>
    </row>
    <row r="5" spans="2:5" ht="15.75" thickBot="1">
      <c r="B5" s="49"/>
      <c r="C5" s="52" t="s">
        <v>291</v>
      </c>
      <c r="D5" s="51"/>
      <c r="E5" s="50"/>
    </row>
    <row r="6" spans="2:5" ht="15.75" thickBot="1">
      <c r="B6" s="49"/>
      <c r="C6" s="58" t="s">
        <v>259</v>
      </c>
      <c r="D6" s="59" t="s">
        <v>260</v>
      </c>
      <c r="E6" s="50"/>
    </row>
    <row r="7" spans="2:5" ht="184.5" customHeight="1" thickBot="1">
      <c r="B7" s="49"/>
      <c r="C7" s="53" t="s">
        <v>295</v>
      </c>
      <c r="D7" s="127" t="s">
        <v>471</v>
      </c>
      <c r="E7" s="50"/>
    </row>
    <row r="8" spans="2:5" ht="127.5" customHeight="1" thickBot="1">
      <c r="B8" s="49"/>
      <c r="C8" s="54" t="s">
        <v>296</v>
      </c>
      <c r="D8" s="128" t="s">
        <v>472</v>
      </c>
      <c r="E8" s="50"/>
    </row>
    <row r="9" spans="2:5" ht="131.25" customHeight="1" thickBot="1">
      <c r="B9" s="49"/>
      <c r="C9" s="55" t="s">
        <v>261</v>
      </c>
      <c r="D9" s="129" t="s">
        <v>473</v>
      </c>
      <c r="E9" s="50"/>
    </row>
    <row r="10" spans="2:5" ht="169.5" customHeight="1" thickBot="1">
      <c r="B10" s="49"/>
      <c r="C10" s="53" t="s">
        <v>274</v>
      </c>
      <c r="D10" s="127" t="s">
        <v>474</v>
      </c>
      <c r="E10" s="50"/>
    </row>
    <row r="11" spans="2:5" ht="15">
      <c r="B11" s="49"/>
      <c r="C11" s="51"/>
      <c r="D11" s="51"/>
      <c r="E11" s="50"/>
    </row>
    <row r="12" spans="2:5" ht="15.75" thickBot="1">
      <c r="B12" s="49"/>
      <c r="C12" s="702" t="s">
        <v>292</v>
      </c>
      <c r="D12" s="702"/>
      <c r="E12" s="50"/>
    </row>
    <row r="13" spans="2:5" ht="15.75" thickBot="1">
      <c r="B13" s="49"/>
      <c r="C13" s="60" t="s">
        <v>262</v>
      </c>
      <c r="D13" s="60" t="s">
        <v>260</v>
      </c>
      <c r="E13" s="50"/>
    </row>
    <row r="14" spans="2:5" ht="15.75" thickBot="1">
      <c r="B14" s="49"/>
      <c r="C14" s="699" t="s">
        <v>293</v>
      </c>
      <c r="D14" s="699"/>
      <c r="E14" s="50"/>
    </row>
    <row r="15" spans="2:5" ht="109.5" customHeight="1" thickBot="1">
      <c r="B15" s="49"/>
      <c r="C15" s="55" t="s">
        <v>297</v>
      </c>
      <c r="D15" s="199" t="s">
        <v>475</v>
      </c>
      <c r="E15" s="50"/>
    </row>
    <row r="16" spans="2:5" ht="147.75" customHeight="1" thickBot="1">
      <c r="B16" s="49"/>
      <c r="C16" s="55" t="s">
        <v>298</v>
      </c>
      <c r="D16" s="200" t="s">
        <v>476</v>
      </c>
      <c r="E16" s="50"/>
    </row>
    <row r="17" spans="2:5" ht="15.75" thickBot="1">
      <c r="B17" s="49"/>
      <c r="C17" s="699" t="s">
        <v>294</v>
      </c>
      <c r="D17" s="699"/>
      <c r="E17" s="50"/>
    </row>
    <row r="18" spans="2:5" ht="75.75" thickBot="1">
      <c r="B18" s="49"/>
      <c r="C18" s="55" t="s">
        <v>299</v>
      </c>
      <c r="D18" s="184" t="s">
        <v>477</v>
      </c>
      <c r="E18" s="50"/>
    </row>
    <row r="19" spans="2:5" ht="105.75" thickBot="1">
      <c r="B19" s="49"/>
      <c r="C19" s="55" t="s">
        <v>290</v>
      </c>
      <c r="D19" s="184" t="s">
        <v>478</v>
      </c>
      <c r="E19" s="50"/>
    </row>
    <row r="20" spans="2:5" ht="15.75" thickBot="1">
      <c r="B20" s="49"/>
      <c r="C20" s="699" t="s">
        <v>263</v>
      </c>
      <c r="D20" s="699"/>
      <c r="E20" s="50"/>
    </row>
    <row r="21" spans="2:5" ht="180.75" thickBot="1">
      <c r="B21" s="49"/>
      <c r="C21" s="56" t="s">
        <v>264</v>
      </c>
      <c r="D21" s="56" t="s">
        <v>479</v>
      </c>
      <c r="E21" s="50"/>
    </row>
    <row r="22" spans="2:5" ht="30.75" thickBot="1">
      <c r="B22" s="49"/>
      <c r="C22" s="56" t="s">
        <v>265</v>
      </c>
      <c r="D22" s="56" t="s">
        <v>406</v>
      </c>
      <c r="E22" s="50"/>
    </row>
    <row r="23" spans="2:5" ht="61.5" customHeight="1" thickBot="1">
      <c r="B23" s="49"/>
      <c r="C23" s="56" t="s">
        <v>266</v>
      </c>
      <c r="D23" s="56" t="s">
        <v>407</v>
      </c>
      <c r="E23" s="50"/>
    </row>
    <row r="24" spans="2:5" ht="15.75" thickBot="1">
      <c r="B24" s="49"/>
      <c r="C24" s="699" t="s">
        <v>267</v>
      </c>
      <c r="D24" s="699"/>
      <c r="E24" s="50"/>
    </row>
    <row r="25" spans="2:5" ht="108" customHeight="1" thickBot="1">
      <c r="B25" s="49"/>
      <c r="C25" s="55" t="s">
        <v>300</v>
      </c>
      <c r="D25" s="184" t="s">
        <v>480</v>
      </c>
      <c r="E25" s="50"/>
    </row>
    <row r="26" spans="2:5" ht="181.5" customHeight="1" thickBot="1">
      <c r="B26" s="49"/>
      <c r="C26" s="55" t="s">
        <v>301</v>
      </c>
      <c r="D26" s="184" t="s">
        <v>917</v>
      </c>
      <c r="E26" s="50"/>
    </row>
    <row r="27" spans="2:5" ht="76.5" customHeight="1" thickBot="1">
      <c r="B27" s="49"/>
      <c r="C27" s="55" t="s">
        <v>268</v>
      </c>
      <c r="D27" s="184" t="s">
        <v>481</v>
      </c>
      <c r="E27" s="50"/>
    </row>
    <row r="28" spans="2:5" ht="125.25" customHeight="1" thickBot="1">
      <c r="B28" s="49"/>
      <c r="C28" s="55" t="s">
        <v>302</v>
      </c>
      <c r="D28" s="184" t="s">
        <v>482</v>
      </c>
      <c r="E28" s="50"/>
    </row>
    <row r="29" spans="2:5" ht="15.75" thickBot="1">
      <c r="B29" s="70"/>
      <c r="C29" s="57"/>
      <c r="D29" s="57"/>
      <c r="E29" s="71"/>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landscape" paperSize="9" scale="94" r:id="rId1"/>
  <rowBreaks count="1" manualBreakCount="1">
    <brk id="11" max="4" man="1"/>
  </rowBreaks>
</worksheet>
</file>

<file path=xl/worksheets/sheet7.xml><?xml version="1.0" encoding="utf-8"?>
<worksheet xmlns="http://schemas.openxmlformats.org/spreadsheetml/2006/main" xmlns:r="http://schemas.openxmlformats.org/officeDocument/2006/relationships">
  <dimension ref="B2:S320"/>
  <sheetViews>
    <sheetView zoomScalePageLayoutView="0" workbookViewId="0" topLeftCell="A1">
      <selection activeCell="D12" sqref="D12"/>
    </sheetView>
  </sheetViews>
  <sheetFormatPr defaultColWidth="9.140625" defaultRowHeight="15" outlineLevelRow="1"/>
  <cols>
    <col min="1" max="1" width="3.00390625" style="214" customWidth="1"/>
    <col min="2" max="2" width="28.57421875" style="214" customWidth="1"/>
    <col min="3" max="3" width="50.57421875" style="214" customWidth="1"/>
    <col min="4" max="4" width="34.28125" style="214" customWidth="1"/>
    <col min="5" max="5" width="32.00390625" style="214" customWidth="1"/>
    <col min="6" max="6" width="26.7109375" style="214" customWidth="1"/>
    <col min="7" max="7" width="26.421875" style="214" bestFit="1" customWidth="1"/>
    <col min="8" max="8" width="30.00390625" style="214" customWidth="1"/>
    <col min="9" max="9" width="26.140625" style="214" customWidth="1"/>
    <col min="10" max="10" width="25.8515625" style="214" customWidth="1"/>
    <col min="11" max="11" width="31.00390625" style="214" bestFit="1" customWidth="1"/>
    <col min="12" max="12" width="30.28125" style="214" customWidth="1"/>
    <col min="13" max="13" width="27.140625" style="214" bestFit="1" customWidth="1"/>
    <col min="14" max="14" width="25.00390625" style="214" customWidth="1"/>
    <col min="15" max="15" width="25.8515625" style="214" bestFit="1" customWidth="1"/>
    <col min="16" max="16" width="30.28125" style="214" customWidth="1"/>
    <col min="17" max="17" width="27.140625" style="214" bestFit="1" customWidth="1"/>
    <col min="18" max="18" width="24.28125" style="214" customWidth="1"/>
    <col min="19" max="19" width="23.140625" style="214" bestFit="1" customWidth="1"/>
    <col min="20" max="20" width="27.7109375" style="214" customWidth="1"/>
    <col min="21" max="16384" width="9.140625" style="214" customWidth="1"/>
  </cols>
  <sheetData>
    <row r="1" ht="15.75" thickBot="1"/>
    <row r="2" spans="2:19" ht="26.25">
      <c r="B2" s="43"/>
      <c r="C2" s="703"/>
      <c r="D2" s="703"/>
      <c r="E2" s="703"/>
      <c r="F2" s="703"/>
      <c r="G2" s="703"/>
      <c r="H2" s="37"/>
      <c r="I2" s="37"/>
      <c r="J2" s="37"/>
      <c r="K2" s="37"/>
      <c r="L2" s="37"/>
      <c r="M2" s="37"/>
      <c r="N2" s="37"/>
      <c r="O2" s="37"/>
      <c r="P2" s="37"/>
      <c r="Q2" s="37"/>
      <c r="R2" s="37"/>
      <c r="S2" s="38"/>
    </row>
    <row r="3" spans="2:19" ht="26.25">
      <c r="B3" s="44"/>
      <c r="C3" s="704" t="s">
        <v>285</v>
      </c>
      <c r="D3" s="705"/>
      <c r="E3" s="705"/>
      <c r="F3" s="705"/>
      <c r="G3" s="706"/>
      <c r="H3" s="40"/>
      <c r="I3" s="40"/>
      <c r="J3" s="40"/>
      <c r="K3" s="40"/>
      <c r="L3" s="40"/>
      <c r="M3" s="40"/>
      <c r="N3" s="40"/>
      <c r="O3" s="40"/>
      <c r="P3" s="40"/>
      <c r="Q3" s="40"/>
      <c r="R3" s="40"/>
      <c r="S3" s="42"/>
    </row>
    <row r="4" spans="2:19" ht="26.25">
      <c r="B4" s="44"/>
      <c r="C4" s="45"/>
      <c r="D4" s="45"/>
      <c r="E4" s="45"/>
      <c r="F4" s="45"/>
      <c r="G4" s="45"/>
      <c r="H4" s="40"/>
      <c r="I4" s="40"/>
      <c r="J4" s="40"/>
      <c r="K4" s="40"/>
      <c r="L4" s="40"/>
      <c r="M4" s="40"/>
      <c r="N4" s="40"/>
      <c r="O4" s="40"/>
      <c r="P4" s="40"/>
      <c r="Q4" s="40"/>
      <c r="R4" s="40"/>
      <c r="S4" s="42"/>
    </row>
    <row r="5" spans="2:19" ht="15.75" thickBot="1">
      <c r="B5" s="39"/>
      <c r="C5" s="40"/>
      <c r="D5" s="40"/>
      <c r="E5" s="40"/>
      <c r="F5" s="40"/>
      <c r="G5" s="40"/>
      <c r="H5" s="40"/>
      <c r="I5" s="40"/>
      <c r="J5" s="40"/>
      <c r="K5" s="40"/>
      <c r="L5" s="40"/>
      <c r="M5" s="40"/>
      <c r="N5" s="40"/>
      <c r="O5" s="40"/>
      <c r="P5" s="40"/>
      <c r="Q5" s="40"/>
      <c r="R5" s="40"/>
      <c r="S5" s="42"/>
    </row>
    <row r="6" spans="2:19" ht="34.5" customHeight="1" thickBot="1">
      <c r="B6" s="707" t="s">
        <v>487</v>
      </c>
      <c r="C6" s="708"/>
      <c r="D6" s="708"/>
      <c r="E6" s="708"/>
      <c r="F6" s="708"/>
      <c r="G6" s="708"/>
      <c r="H6" s="215"/>
      <c r="I6" s="215"/>
      <c r="J6" s="215"/>
      <c r="K6" s="215"/>
      <c r="L6" s="215"/>
      <c r="M6" s="215"/>
      <c r="N6" s="215"/>
      <c r="O6" s="215"/>
      <c r="P6" s="215"/>
      <c r="Q6" s="215"/>
      <c r="R6" s="215"/>
      <c r="S6" s="216"/>
    </row>
    <row r="7" spans="2:19" ht="15.75" customHeight="1">
      <c r="B7" s="707" t="s">
        <v>488</v>
      </c>
      <c r="C7" s="709"/>
      <c r="D7" s="709"/>
      <c r="E7" s="709"/>
      <c r="F7" s="709"/>
      <c r="G7" s="709"/>
      <c r="H7" s="215"/>
      <c r="I7" s="215"/>
      <c r="J7" s="215"/>
      <c r="K7" s="215"/>
      <c r="L7" s="215"/>
      <c r="M7" s="215"/>
      <c r="N7" s="215"/>
      <c r="O7" s="215"/>
      <c r="P7" s="215"/>
      <c r="Q7" s="215"/>
      <c r="R7" s="215"/>
      <c r="S7" s="216"/>
    </row>
    <row r="8" spans="2:19" ht="15.75" customHeight="1" thickBot="1">
      <c r="B8" s="710" t="s">
        <v>240</v>
      </c>
      <c r="C8" s="711"/>
      <c r="D8" s="711"/>
      <c r="E8" s="711"/>
      <c r="F8" s="711"/>
      <c r="G8" s="711"/>
      <c r="H8" s="217"/>
      <c r="I8" s="217"/>
      <c r="J8" s="217"/>
      <c r="K8" s="217"/>
      <c r="L8" s="217"/>
      <c r="M8" s="217"/>
      <c r="N8" s="217"/>
      <c r="O8" s="217"/>
      <c r="P8" s="217"/>
      <c r="Q8" s="217"/>
      <c r="R8" s="217"/>
      <c r="S8" s="218"/>
    </row>
    <row r="10" spans="2:3" ht="21">
      <c r="B10" s="712" t="s">
        <v>489</v>
      </c>
      <c r="C10" s="712"/>
    </row>
    <row r="11" ht="15.75" thickBot="1"/>
    <row r="12" spans="2:3" ht="15" customHeight="1" thickBot="1">
      <c r="B12" s="219" t="s">
        <v>490</v>
      </c>
      <c r="C12" s="220"/>
    </row>
    <row r="13" spans="2:3" ht="15.75" customHeight="1" thickBot="1">
      <c r="B13" s="219" t="s">
        <v>277</v>
      </c>
      <c r="C13" s="220"/>
    </row>
    <row r="14" spans="2:3" ht="15.75" customHeight="1" thickBot="1">
      <c r="B14" s="219" t="s">
        <v>491</v>
      </c>
      <c r="C14" s="220"/>
    </row>
    <row r="15" spans="2:3" ht="15.75" customHeight="1" thickBot="1">
      <c r="B15" s="219" t="s">
        <v>492</v>
      </c>
      <c r="C15" s="220"/>
    </row>
    <row r="16" spans="2:3" ht="15.75" thickBot="1">
      <c r="B16" s="219" t="s">
        <v>493</v>
      </c>
      <c r="C16" s="220"/>
    </row>
    <row r="17" spans="2:3" ht="15.75" thickBot="1">
      <c r="B17" s="219" t="s">
        <v>494</v>
      </c>
      <c r="C17" s="220"/>
    </row>
    <row r="18" ht="15.75" thickBot="1"/>
    <row r="19" spans="4:19" ht="15.75" thickBot="1">
      <c r="D19" s="713" t="s">
        <v>495</v>
      </c>
      <c r="E19" s="714"/>
      <c r="F19" s="714"/>
      <c r="G19" s="715"/>
      <c r="H19" s="713" t="s">
        <v>496</v>
      </c>
      <c r="I19" s="714"/>
      <c r="J19" s="714"/>
      <c r="K19" s="715"/>
      <c r="L19" s="713" t="s">
        <v>497</v>
      </c>
      <c r="M19" s="714"/>
      <c r="N19" s="714"/>
      <c r="O19" s="715"/>
      <c r="P19" s="713" t="s">
        <v>498</v>
      </c>
      <c r="Q19" s="714"/>
      <c r="R19" s="714"/>
      <c r="S19" s="715"/>
    </row>
    <row r="20" spans="2:19" ht="45" customHeight="1" thickBot="1">
      <c r="B20" s="716" t="s">
        <v>499</v>
      </c>
      <c r="C20" s="719" t="s">
        <v>864</v>
      </c>
      <c r="D20" s="221"/>
      <c r="E20" s="222" t="s">
        <v>500</v>
      </c>
      <c r="F20" s="223" t="s">
        <v>501</v>
      </c>
      <c r="G20" s="224" t="s">
        <v>502</v>
      </c>
      <c r="H20" s="221"/>
      <c r="I20" s="222" t="s">
        <v>500</v>
      </c>
      <c r="J20" s="223" t="s">
        <v>501</v>
      </c>
      <c r="K20" s="224" t="s">
        <v>502</v>
      </c>
      <c r="L20" s="221"/>
      <c r="M20" s="222" t="s">
        <v>500</v>
      </c>
      <c r="N20" s="223" t="s">
        <v>501</v>
      </c>
      <c r="O20" s="224" t="s">
        <v>502</v>
      </c>
      <c r="P20" s="221"/>
      <c r="Q20" s="222" t="s">
        <v>500</v>
      </c>
      <c r="R20" s="223" t="s">
        <v>501</v>
      </c>
      <c r="S20" s="224" t="s">
        <v>502</v>
      </c>
    </row>
    <row r="21" spans="2:19" ht="40.5" customHeight="1">
      <c r="B21" s="717"/>
      <c r="C21" s="720"/>
      <c r="D21" s="225" t="s">
        <v>503</v>
      </c>
      <c r="E21" s="226"/>
      <c r="F21" s="227"/>
      <c r="G21" s="228"/>
      <c r="H21" s="229" t="s">
        <v>503</v>
      </c>
      <c r="I21" s="230"/>
      <c r="J21" s="231"/>
      <c r="K21" s="232"/>
      <c r="L21" s="225" t="s">
        <v>503</v>
      </c>
      <c r="M21" s="230"/>
      <c r="N21" s="231"/>
      <c r="O21" s="232"/>
      <c r="P21" s="225" t="s">
        <v>503</v>
      </c>
      <c r="Q21" s="230"/>
      <c r="R21" s="231"/>
      <c r="S21" s="232"/>
    </row>
    <row r="22" spans="2:19" ht="39.75" customHeight="1">
      <c r="B22" s="717"/>
      <c r="C22" s="720"/>
      <c r="D22" s="233" t="s">
        <v>504</v>
      </c>
      <c r="E22" s="234"/>
      <c r="F22" s="234"/>
      <c r="G22" s="235"/>
      <c r="H22" s="236" t="s">
        <v>504</v>
      </c>
      <c r="I22" s="237"/>
      <c r="J22" s="237"/>
      <c r="K22" s="238"/>
      <c r="L22" s="233" t="s">
        <v>504</v>
      </c>
      <c r="M22" s="237"/>
      <c r="N22" s="237"/>
      <c r="O22" s="238"/>
      <c r="P22" s="233" t="s">
        <v>504</v>
      </c>
      <c r="Q22" s="237"/>
      <c r="R22" s="237"/>
      <c r="S22" s="238"/>
    </row>
    <row r="23" spans="2:19" ht="37.5" customHeight="1">
      <c r="B23" s="718"/>
      <c r="C23" s="721"/>
      <c r="D23" s="233" t="s">
        <v>505</v>
      </c>
      <c r="E23" s="234"/>
      <c r="F23" s="234"/>
      <c r="G23" s="235"/>
      <c r="H23" s="236" t="s">
        <v>505</v>
      </c>
      <c r="I23" s="237"/>
      <c r="J23" s="237"/>
      <c r="K23" s="238"/>
      <c r="L23" s="233" t="s">
        <v>505</v>
      </c>
      <c r="M23" s="237"/>
      <c r="N23" s="237"/>
      <c r="O23" s="238"/>
      <c r="P23" s="233" t="s">
        <v>505</v>
      </c>
      <c r="Q23" s="237"/>
      <c r="R23" s="237"/>
      <c r="S23" s="238"/>
    </row>
    <row r="24" spans="2:19" ht="15.75" thickBot="1">
      <c r="B24" s="239"/>
      <c r="C24" s="239"/>
      <c r="Q24" s="240"/>
      <c r="R24" s="240"/>
      <c r="S24" s="240"/>
    </row>
    <row r="25" spans="2:19" ht="30" customHeight="1" thickBot="1">
      <c r="B25" s="239"/>
      <c r="C25" s="239"/>
      <c r="D25" s="713" t="s">
        <v>495</v>
      </c>
      <c r="E25" s="714"/>
      <c r="F25" s="714"/>
      <c r="G25" s="715"/>
      <c r="H25" s="713" t="s">
        <v>496</v>
      </c>
      <c r="I25" s="714"/>
      <c r="J25" s="714"/>
      <c r="K25" s="715"/>
      <c r="L25" s="713" t="s">
        <v>497</v>
      </c>
      <c r="M25" s="714"/>
      <c r="N25" s="714"/>
      <c r="O25" s="715"/>
      <c r="P25" s="713" t="s">
        <v>498</v>
      </c>
      <c r="Q25" s="714"/>
      <c r="R25" s="714"/>
      <c r="S25" s="715"/>
    </row>
    <row r="26" spans="2:19" ht="47.25" customHeight="1">
      <c r="B26" s="716" t="s">
        <v>506</v>
      </c>
      <c r="C26" s="716" t="s">
        <v>507</v>
      </c>
      <c r="D26" s="722" t="s">
        <v>508</v>
      </c>
      <c r="E26" s="723"/>
      <c r="F26" s="241" t="s">
        <v>509</v>
      </c>
      <c r="G26" s="242" t="s">
        <v>510</v>
      </c>
      <c r="H26" s="722" t="s">
        <v>508</v>
      </c>
      <c r="I26" s="723"/>
      <c r="J26" s="241" t="s">
        <v>509</v>
      </c>
      <c r="K26" s="242" t="s">
        <v>510</v>
      </c>
      <c r="L26" s="722" t="s">
        <v>508</v>
      </c>
      <c r="M26" s="723"/>
      <c r="N26" s="241" t="s">
        <v>509</v>
      </c>
      <c r="O26" s="242" t="s">
        <v>510</v>
      </c>
      <c r="P26" s="722" t="s">
        <v>508</v>
      </c>
      <c r="Q26" s="723"/>
      <c r="R26" s="241" t="s">
        <v>509</v>
      </c>
      <c r="S26" s="242" t="s">
        <v>510</v>
      </c>
    </row>
    <row r="27" spans="2:19" ht="51" customHeight="1">
      <c r="B27" s="717"/>
      <c r="C27" s="717"/>
      <c r="D27" s="243" t="s">
        <v>503</v>
      </c>
      <c r="E27" s="244"/>
      <c r="F27" s="724"/>
      <c r="G27" s="726"/>
      <c r="H27" s="243" t="s">
        <v>503</v>
      </c>
      <c r="I27" s="245"/>
      <c r="J27" s="728"/>
      <c r="K27" s="730"/>
      <c r="L27" s="243" t="s">
        <v>503</v>
      </c>
      <c r="M27" s="245"/>
      <c r="N27" s="728"/>
      <c r="O27" s="730"/>
      <c r="P27" s="243" t="s">
        <v>503</v>
      </c>
      <c r="Q27" s="245"/>
      <c r="R27" s="728"/>
      <c r="S27" s="730"/>
    </row>
    <row r="28" spans="2:19" ht="51" customHeight="1">
      <c r="B28" s="718"/>
      <c r="C28" s="718"/>
      <c r="D28" s="246" t="s">
        <v>511</v>
      </c>
      <c r="E28" s="247"/>
      <c r="F28" s="725"/>
      <c r="G28" s="727"/>
      <c r="H28" s="246" t="s">
        <v>511</v>
      </c>
      <c r="I28" s="248"/>
      <c r="J28" s="729"/>
      <c r="K28" s="731"/>
      <c r="L28" s="246" t="s">
        <v>511</v>
      </c>
      <c r="M28" s="248"/>
      <c r="N28" s="729"/>
      <c r="O28" s="731"/>
      <c r="P28" s="246" t="s">
        <v>511</v>
      </c>
      <c r="Q28" s="248"/>
      <c r="R28" s="729"/>
      <c r="S28" s="731"/>
    </row>
    <row r="29" spans="2:19" ht="33.75" customHeight="1">
      <c r="B29" s="732" t="s">
        <v>512</v>
      </c>
      <c r="C29" s="735" t="s">
        <v>513</v>
      </c>
      <c r="D29" s="354" t="s">
        <v>514</v>
      </c>
      <c r="E29" s="249" t="s">
        <v>494</v>
      </c>
      <c r="F29" s="249" t="s">
        <v>515</v>
      </c>
      <c r="G29" s="250" t="s">
        <v>516</v>
      </c>
      <c r="H29" s="354" t="s">
        <v>514</v>
      </c>
      <c r="I29" s="249" t="s">
        <v>494</v>
      </c>
      <c r="J29" s="249" t="s">
        <v>515</v>
      </c>
      <c r="K29" s="250" t="s">
        <v>516</v>
      </c>
      <c r="L29" s="354" t="s">
        <v>514</v>
      </c>
      <c r="M29" s="249" t="s">
        <v>494</v>
      </c>
      <c r="N29" s="249" t="s">
        <v>515</v>
      </c>
      <c r="O29" s="250" t="s">
        <v>516</v>
      </c>
      <c r="P29" s="354" t="s">
        <v>514</v>
      </c>
      <c r="Q29" s="249" t="s">
        <v>494</v>
      </c>
      <c r="R29" s="249" t="s">
        <v>515</v>
      </c>
      <c r="S29" s="250" t="s">
        <v>516</v>
      </c>
    </row>
    <row r="30" spans="2:19" ht="30" customHeight="1">
      <c r="B30" s="733"/>
      <c r="C30" s="736"/>
      <c r="D30" s="251"/>
      <c r="E30" s="252"/>
      <c r="F30" s="252"/>
      <c r="G30" s="253"/>
      <c r="H30" s="254"/>
      <c r="I30" s="255"/>
      <c r="J30" s="254"/>
      <c r="K30" s="256"/>
      <c r="L30" s="254"/>
      <c r="M30" s="255"/>
      <c r="N30" s="254"/>
      <c r="O30" s="256"/>
      <c r="P30" s="254"/>
      <c r="Q30" s="255"/>
      <c r="R30" s="254"/>
      <c r="S30" s="256"/>
    </row>
    <row r="31" spans="2:19" ht="36.75" customHeight="1" hidden="1" outlineLevel="1">
      <c r="B31" s="733"/>
      <c r="C31" s="736"/>
      <c r="D31" s="354" t="s">
        <v>514</v>
      </c>
      <c r="E31" s="249" t="s">
        <v>494</v>
      </c>
      <c r="F31" s="249" t="s">
        <v>515</v>
      </c>
      <c r="G31" s="250" t="s">
        <v>516</v>
      </c>
      <c r="H31" s="354" t="s">
        <v>514</v>
      </c>
      <c r="I31" s="249" t="s">
        <v>494</v>
      </c>
      <c r="J31" s="249" t="s">
        <v>515</v>
      </c>
      <c r="K31" s="250" t="s">
        <v>516</v>
      </c>
      <c r="L31" s="354" t="s">
        <v>514</v>
      </c>
      <c r="M31" s="249" t="s">
        <v>494</v>
      </c>
      <c r="N31" s="249" t="s">
        <v>515</v>
      </c>
      <c r="O31" s="250" t="s">
        <v>516</v>
      </c>
      <c r="P31" s="354" t="s">
        <v>514</v>
      </c>
      <c r="Q31" s="249" t="s">
        <v>494</v>
      </c>
      <c r="R31" s="249" t="s">
        <v>515</v>
      </c>
      <c r="S31" s="250" t="s">
        <v>516</v>
      </c>
    </row>
    <row r="32" spans="2:19" ht="30" customHeight="1" hidden="1" outlineLevel="1">
      <c r="B32" s="733"/>
      <c r="C32" s="736"/>
      <c r="D32" s="251"/>
      <c r="E32" s="252"/>
      <c r="F32" s="252"/>
      <c r="G32" s="253"/>
      <c r="H32" s="254"/>
      <c r="I32" s="255"/>
      <c r="J32" s="254"/>
      <c r="K32" s="256"/>
      <c r="L32" s="254"/>
      <c r="M32" s="255"/>
      <c r="N32" s="254"/>
      <c r="O32" s="256"/>
      <c r="P32" s="254"/>
      <c r="Q32" s="255"/>
      <c r="R32" s="254"/>
      <c r="S32" s="256"/>
    </row>
    <row r="33" spans="2:19" ht="36" customHeight="1" hidden="1" outlineLevel="1">
      <c r="B33" s="733"/>
      <c r="C33" s="736"/>
      <c r="D33" s="354" t="s">
        <v>514</v>
      </c>
      <c r="E33" s="249" t="s">
        <v>494</v>
      </c>
      <c r="F33" s="249" t="s">
        <v>515</v>
      </c>
      <c r="G33" s="250" t="s">
        <v>516</v>
      </c>
      <c r="H33" s="354" t="s">
        <v>514</v>
      </c>
      <c r="I33" s="249" t="s">
        <v>494</v>
      </c>
      <c r="J33" s="249" t="s">
        <v>515</v>
      </c>
      <c r="K33" s="250" t="s">
        <v>516</v>
      </c>
      <c r="L33" s="354" t="s">
        <v>514</v>
      </c>
      <c r="M33" s="249" t="s">
        <v>494</v>
      </c>
      <c r="N33" s="249" t="s">
        <v>515</v>
      </c>
      <c r="O33" s="250" t="s">
        <v>516</v>
      </c>
      <c r="P33" s="354" t="s">
        <v>514</v>
      </c>
      <c r="Q33" s="249" t="s">
        <v>494</v>
      </c>
      <c r="R33" s="249" t="s">
        <v>515</v>
      </c>
      <c r="S33" s="250" t="s">
        <v>516</v>
      </c>
    </row>
    <row r="34" spans="2:19" ht="30" customHeight="1" hidden="1" outlineLevel="1">
      <c r="B34" s="733"/>
      <c r="C34" s="736"/>
      <c r="D34" s="251"/>
      <c r="E34" s="252"/>
      <c r="F34" s="252"/>
      <c r="G34" s="253"/>
      <c r="H34" s="254"/>
      <c r="I34" s="255"/>
      <c r="J34" s="254"/>
      <c r="K34" s="256"/>
      <c r="L34" s="254"/>
      <c r="M34" s="255"/>
      <c r="N34" s="254"/>
      <c r="O34" s="256"/>
      <c r="P34" s="254"/>
      <c r="Q34" s="255"/>
      <c r="R34" s="254"/>
      <c r="S34" s="256"/>
    </row>
    <row r="35" spans="2:19" ht="39" customHeight="1" hidden="1" outlineLevel="1">
      <c r="B35" s="733"/>
      <c r="C35" s="736"/>
      <c r="D35" s="354" t="s">
        <v>514</v>
      </c>
      <c r="E35" s="249" t="s">
        <v>494</v>
      </c>
      <c r="F35" s="249" t="s">
        <v>515</v>
      </c>
      <c r="G35" s="250" t="s">
        <v>516</v>
      </c>
      <c r="H35" s="354" t="s">
        <v>514</v>
      </c>
      <c r="I35" s="249" t="s">
        <v>494</v>
      </c>
      <c r="J35" s="249" t="s">
        <v>515</v>
      </c>
      <c r="K35" s="250" t="s">
        <v>516</v>
      </c>
      <c r="L35" s="354" t="s">
        <v>514</v>
      </c>
      <c r="M35" s="249" t="s">
        <v>494</v>
      </c>
      <c r="N35" s="249" t="s">
        <v>515</v>
      </c>
      <c r="O35" s="250" t="s">
        <v>516</v>
      </c>
      <c r="P35" s="354" t="s">
        <v>514</v>
      </c>
      <c r="Q35" s="249" t="s">
        <v>494</v>
      </c>
      <c r="R35" s="249" t="s">
        <v>515</v>
      </c>
      <c r="S35" s="250" t="s">
        <v>516</v>
      </c>
    </row>
    <row r="36" spans="2:19" ht="30" customHeight="1" hidden="1" outlineLevel="1">
      <c r="B36" s="733"/>
      <c r="C36" s="736"/>
      <c r="D36" s="251"/>
      <c r="E36" s="252"/>
      <c r="F36" s="252"/>
      <c r="G36" s="253"/>
      <c r="H36" s="254"/>
      <c r="I36" s="255"/>
      <c r="J36" s="254"/>
      <c r="K36" s="256"/>
      <c r="L36" s="254"/>
      <c r="M36" s="255"/>
      <c r="N36" s="254"/>
      <c r="O36" s="256"/>
      <c r="P36" s="254"/>
      <c r="Q36" s="255"/>
      <c r="R36" s="254"/>
      <c r="S36" s="256"/>
    </row>
    <row r="37" spans="2:19" ht="36.75" customHeight="1" hidden="1" outlineLevel="1">
      <c r="B37" s="733"/>
      <c r="C37" s="736"/>
      <c r="D37" s="354" t="s">
        <v>514</v>
      </c>
      <c r="E37" s="249" t="s">
        <v>494</v>
      </c>
      <c r="F37" s="249" t="s">
        <v>515</v>
      </c>
      <c r="G37" s="250" t="s">
        <v>516</v>
      </c>
      <c r="H37" s="354" t="s">
        <v>514</v>
      </c>
      <c r="I37" s="249" t="s">
        <v>494</v>
      </c>
      <c r="J37" s="249" t="s">
        <v>515</v>
      </c>
      <c r="K37" s="250" t="s">
        <v>516</v>
      </c>
      <c r="L37" s="354" t="s">
        <v>514</v>
      </c>
      <c r="M37" s="249" t="s">
        <v>494</v>
      </c>
      <c r="N37" s="249" t="s">
        <v>515</v>
      </c>
      <c r="O37" s="250" t="s">
        <v>516</v>
      </c>
      <c r="P37" s="354" t="s">
        <v>514</v>
      </c>
      <c r="Q37" s="249" t="s">
        <v>494</v>
      </c>
      <c r="R37" s="249" t="s">
        <v>515</v>
      </c>
      <c r="S37" s="250" t="s">
        <v>516</v>
      </c>
    </row>
    <row r="38" spans="2:19" ht="30" customHeight="1" hidden="1" outlineLevel="1">
      <c r="B38" s="734"/>
      <c r="C38" s="737"/>
      <c r="D38" s="251"/>
      <c r="E38" s="252"/>
      <c r="F38" s="252"/>
      <c r="G38" s="253"/>
      <c r="H38" s="254"/>
      <c r="I38" s="255"/>
      <c r="J38" s="254"/>
      <c r="K38" s="256"/>
      <c r="L38" s="254"/>
      <c r="M38" s="255"/>
      <c r="N38" s="254"/>
      <c r="O38" s="256"/>
      <c r="P38" s="254"/>
      <c r="Q38" s="255"/>
      <c r="R38" s="254"/>
      <c r="S38" s="256"/>
    </row>
    <row r="39" spans="2:19" ht="30" customHeight="1" collapsed="1">
      <c r="B39" s="732" t="s">
        <v>517</v>
      </c>
      <c r="C39" s="732" t="s">
        <v>865</v>
      </c>
      <c r="D39" s="249" t="s">
        <v>518</v>
      </c>
      <c r="E39" s="249" t="s">
        <v>519</v>
      </c>
      <c r="F39" s="223" t="s">
        <v>520</v>
      </c>
      <c r="G39" s="257"/>
      <c r="H39" s="249" t="s">
        <v>518</v>
      </c>
      <c r="I39" s="249" t="s">
        <v>519</v>
      </c>
      <c r="J39" s="223" t="s">
        <v>520</v>
      </c>
      <c r="K39" s="258"/>
      <c r="L39" s="249" t="s">
        <v>518</v>
      </c>
      <c r="M39" s="249" t="s">
        <v>519</v>
      </c>
      <c r="N39" s="223" t="s">
        <v>520</v>
      </c>
      <c r="O39" s="258"/>
      <c r="P39" s="249" t="s">
        <v>518</v>
      </c>
      <c r="Q39" s="249" t="s">
        <v>519</v>
      </c>
      <c r="R39" s="223" t="s">
        <v>520</v>
      </c>
      <c r="S39" s="258"/>
    </row>
    <row r="40" spans="2:19" ht="30" customHeight="1">
      <c r="B40" s="733"/>
      <c r="C40" s="733"/>
      <c r="D40" s="738"/>
      <c r="E40" s="738"/>
      <c r="F40" s="223" t="s">
        <v>521</v>
      </c>
      <c r="G40" s="259"/>
      <c r="H40" s="740"/>
      <c r="I40" s="740"/>
      <c r="J40" s="223" t="s">
        <v>521</v>
      </c>
      <c r="K40" s="260"/>
      <c r="L40" s="740"/>
      <c r="M40" s="740"/>
      <c r="N40" s="223" t="s">
        <v>521</v>
      </c>
      <c r="O40" s="260"/>
      <c r="P40" s="740"/>
      <c r="Q40" s="740"/>
      <c r="R40" s="223" t="s">
        <v>521</v>
      </c>
      <c r="S40" s="260"/>
    </row>
    <row r="41" spans="2:19" ht="30" customHeight="1">
      <c r="B41" s="733"/>
      <c r="C41" s="733"/>
      <c r="D41" s="739"/>
      <c r="E41" s="739"/>
      <c r="F41" s="223" t="s">
        <v>522</v>
      </c>
      <c r="G41" s="253"/>
      <c r="H41" s="741"/>
      <c r="I41" s="741"/>
      <c r="J41" s="223" t="s">
        <v>522</v>
      </c>
      <c r="K41" s="256"/>
      <c r="L41" s="741"/>
      <c r="M41" s="741"/>
      <c r="N41" s="223" t="s">
        <v>522</v>
      </c>
      <c r="O41" s="256"/>
      <c r="P41" s="741"/>
      <c r="Q41" s="741"/>
      <c r="R41" s="223" t="s">
        <v>522</v>
      </c>
      <c r="S41" s="256"/>
    </row>
    <row r="42" spans="2:19" ht="30" customHeight="1" outlineLevel="1">
      <c r="B42" s="733"/>
      <c r="C42" s="733"/>
      <c r="D42" s="249" t="s">
        <v>518</v>
      </c>
      <c r="E42" s="249" t="s">
        <v>519</v>
      </c>
      <c r="F42" s="223" t="s">
        <v>520</v>
      </c>
      <c r="G42" s="257"/>
      <c r="H42" s="249" t="s">
        <v>518</v>
      </c>
      <c r="I42" s="249" t="s">
        <v>519</v>
      </c>
      <c r="J42" s="223" t="s">
        <v>520</v>
      </c>
      <c r="K42" s="258"/>
      <c r="L42" s="249" t="s">
        <v>518</v>
      </c>
      <c r="M42" s="249" t="s">
        <v>519</v>
      </c>
      <c r="N42" s="223" t="s">
        <v>520</v>
      </c>
      <c r="O42" s="258"/>
      <c r="P42" s="249" t="s">
        <v>518</v>
      </c>
      <c r="Q42" s="249" t="s">
        <v>519</v>
      </c>
      <c r="R42" s="223" t="s">
        <v>520</v>
      </c>
      <c r="S42" s="258"/>
    </row>
    <row r="43" spans="2:19" ht="30" customHeight="1" outlineLevel="1">
      <c r="B43" s="733"/>
      <c r="C43" s="733"/>
      <c r="D43" s="738"/>
      <c r="E43" s="738"/>
      <c r="F43" s="223" t="s">
        <v>521</v>
      </c>
      <c r="G43" s="259"/>
      <c r="H43" s="740"/>
      <c r="I43" s="740"/>
      <c r="J43" s="223" t="s">
        <v>521</v>
      </c>
      <c r="K43" s="260"/>
      <c r="L43" s="740"/>
      <c r="M43" s="740"/>
      <c r="N43" s="223" t="s">
        <v>521</v>
      </c>
      <c r="O43" s="260"/>
      <c r="P43" s="740"/>
      <c r="Q43" s="740"/>
      <c r="R43" s="223" t="s">
        <v>521</v>
      </c>
      <c r="S43" s="260"/>
    </row>
    <row r="44" spans="2:19" ht="30" customHeight="1" outlineLevel="1">
      <c r="B44" s="733"/>
      <c r="C44" s="733"/>
      <c r="D44" s="739"/>
      <c r="E44" s="739"/>
      <c r="F44" s="223" t="s">
        <v>522</v>
      </c>
      <c r="G44" s="253"/>
      <c r="H44" s="741"/>
      <c r="I44" s="741"/>
      <c r="J44" s="223" t="s">
        <v>522</v>
      </c>
      <c r="K44" s="256"/>
      <c r="L44" s="741"/>
      <c r="M44" s="741"/>
      <c r="N44" s="223" t="s">
        <v>522</v>
      </c>
      <c r="O44" s="256"/>
      <c r="P44" s="741"/>
      <c r="Q44" s="741"/>
      <c r="R44" s="223" t="s">
        <v>522</v>
      </c>
      <c r="S44" s="256"/>
    </row>
    <row r="45" spans="2:19" ht="30" customHeight="1" outlineLevel="1">
      <c r="B45" s="733"/>
      <c r="C45" s="733"/>
      <c r="D45" s="249" t="s">
        <v>518</v>
      </c>
      <c r="E45" s="249" t="s">
        <v>519</v>
      </c>
      <c r="F45" s="223" t="s">
        <v>520</v>
      </c>
      <c r="G45" s="257"/>
      <c r="H45" s="249" t="s">
        <v>518</v>
      </c>
      <c r="I45" s="249" t="s">
        <v>519</v>
      </c>
      <c r="J45" s="223" t="s">
        <v>520</v>
      </c>
      <c r="K45" s="258"/>
      <c r="L45" s="249" t="s">
        <v>518</v>
      </c>
      <c r="M45" s="249" t="s">
        <v>519</v>
      </c>
      <c r="N45" s="223" t="s">
        <v>520</v>
      </c>
      <c r="O45" s="258"/>
      <c r="P45" s="249" t="s">
        <v>518</v>
      </c>
      <c r="Q45" s="249" t="s">
        <v>519</v>
      </c>
      <c r="R45" s="223" t="s">
        <v>520</v>
      </c>
      <c r="S45" s="258"/>
    </row>
    <row r="46" spans="2:19" ht="30" customHeight="1" outlineLevel="1">
      <c r="B46" s="733"/>
      <c r="C46" s="733"/>
      <c r="D46" s="738"/>
      <c r="E46" s="738"/>
      <c r="F46" s="223" t="s">
        <v>521</v>
      </c>
      <c r="G46" s="259"/>
      <c r="H46" s="740"/>
      <c r="I46" s="740"/>
      <c r="J46" s="223" t="s">
        <v>521</v>
      </c>
      <c r="K46" s="260"/>
      <c r="L46" s="740"/>
      <c r="M46" s="740"/>
      <c r="N46" s="223" t="s">
        <v>521</v>
      </c>
      <c r="O46" s="260"/>
      <c r="P46" s="740"/>
      <c r="Q46" s="740"/>
      <c r="R46" s="223" t="s">
        <v>521</v>
      </c>
      <c r="S46" s="260"/>
    </row>
    <row r="47" spans="2:19" ht="30" customHeight="1" outlineLevel="1">
      <c r="B47" s="733"/>
      <c r="C47" s="733"/>
      <c r="D47" s="739"/>
      <c r="E47" s="739"/>
      <c r="F47" s="223" t="s">
        <v>522</v>
      </c>
      <c r="G47" s="253"/>
      <c r="H47" s="741"/>
      <c r="I47" s="741"/>
      <c r="J47" s="223" t="s">
        <v>522</v>
      </c>
      <c r="K47" s="256"/>
      <c r="L47" s="741"/>
      <c r="M47" s="741"/>
      <c r="N47" s="223" t="s">
        <v>522</v>
      </c>
      <c r="O47" s="256"/>
      <c r="P47" s="741"/>
      <c r="Q47" s="741"/>
      <c r="R47" s="223" t="s">
        <v>522</v>
      </c>
      <c r="S47" s="256"/>
    </row>
    <row r="48" spans="2:19" ht="30" customHeight="1" outlineLevel="1">
      <c r="B48" s="733"/>
      <c r="C48" s="733"/>
      <c r="D48" s="249" t="s">
        <v>518</v>
      </c>
      <c r="E48" s="249" t="s">
        <v>519</v>
      </c>
      <c r="F48" s="223" t="s">
        <v>520</v>
      </c>
      <c r="G48" s="257"/>
      <c r="H48" s="249" t="s">
        <v>518</v>
      </c>
      <c r="I48" s="249" t="s">
        <v>519</v>
      </c>
      <c r="J48" s="223" t="s">
        <v>520</v>
      </c>
      <c r="K48" s="258"/>
      <c r="L48" s="249" t="s">
        <v>518</v>
      </c>
      <c r="M48" s="249" t="s">
        <v>519</v>
      </c>
      <c r="N48" s="223" t="s">
        <v>520</v>
      </c>
      <c r="O48" s="258"/>
      <c r="P48" s="249" t="s">
        <v>518</v>
      </c>
      <c r="Q48" s="249" t="s">
        <v>519</v>
      </c>
      <c r="R48" s="223" t="s">
        <v>520</v>
      </c>
      <c r="S48" s="258"/>
    </row>
    <row r="49" spans="2:19" ht="30" customHeight="1" outlineLevel="1">
      <c r="B49" s="733"/>
      <c r="C49" s="733"/>
      <c r="D49" s="738"/>
      <c r="E49" s="738"/>
      <c r="F49" s="223" t="s">
        <v>521</v>
      </c>
      <c r="G49" s="259"/>
      <c r="H49" s="740"/>
      <c r="I49" s="740"/>
      <c r="J49" s="223" t="s">
        <v>521</v>
      </c>
      <c r="K49" s="260"/>
      <c r="L49" s="740"/>
      <c r="M49" s="740"/>
      <c r="N49" s="223" t="s">
        <v>521</v>
      </c>
      <c r="O49" s="260"/>
      <c r="P49" s="740"/>
      <c r="Q49" s="740"/>
      <c r="R49" s="223" t="s">
        <v>521</v>
      </c>
      <c r="S49" s="260"/>
    </row>
    <row r="50" spans="2:19" ht="30" customHeight="1" outlineLevel="1">
      <c r="B50" s="734"/>
      <c r="C50" s="734"/>
      <c r="D50" s="739"/>
      <c r="E50" s="739"/>
      <c r="F50" s="223" t="s">
        <v>522</v>
      </c>
      <c r="G50" s="253"/>
      <c r="H50" s="741"/>
      <c r="I50" s="741"/>
      <c r="J50" s="223" t="s">
        <v>522</v>
      </c>
      <c r="K50" s="256"/>
      <c r="L50" s="741"/>
      <c r="M50" s="741"/>
      <c r="N50" s="223" t="s">
        <v>522</v>
      </c>
      <c r="O50" s="256"/>
      <c r="P50" s="741"/>
      <c r="Q50" s="741"/>
      <c r="R50" s="223" t="s">
        <v>522</v>
      </c>
      <c r="S50" s="256"/>
    </row>
    <row r="51" spans="3:4" ht="30" customHeight="1" thickBot="1">
      <c r="C51" s="261"/>
      <c r="D51" s="262"/>
    </row>
    <row r="52" spans="4:19" ht="30" customHeight="1" thickBot="1">
      <c r="D52" s="713" t="s">
        <v>495</v>
      </c>
      <c r="E52" s="714"/>
      <c r="F52" s="714"/>
      <c r="G52" s="715"/>
      <c r="H52" s="713" t="s">
        <v>496</v>
      </c>
      <c r="I52" s="714"/>
      <c r="J52" s="714"/>
      <c r="K52" s="715"/>
      <c r="L52" s="713" t="s">
        <v>497</v>
      </c>
      <c r="M52" s="714"/>
      <c r="N52" s="714"/>
      <c r="O52" s="715"/>
      <c r="P52" s="713" t="s">
        <v>498</v>
      </c>
      <c r="Q52" s="714"/>
      <c r="R52" s="714"/>
      <c r="S52" s="715"/>
    </row>
    <row r="53" spans="2:19" ht="30" customHeight="1">
      <c r="B53" s="716" t="s">
        <v>523</v>
      </c>
      <c r="C53" s="716" t="s">
        <v>524</v>
      </c>
      <c r="D53" s="742" t="s">
        <v>525</v>
      </c>
      <c r="E53" s="743"/>
      <c r="F53" s="263" t="s">
        <v>494</v>
      </c>
      <c r="G53" s="264" t="s">
        <v>526</v>
      </c>
      <c r="H53" s="742" t="s">
        <v>525</v>
      </c>
      <c r="I53" s="743"/>
      <c r="J53" s="263" t="s">
        <v>494</v>
      </c>
      <c r="K53" s="264" t="s">
        <v>526</v>
      </c>
      <c r="L53" s="742" t="s">
        <v>525</v>
      </c>
      <c r="M53" s="743"/>
      <c r="N53" s="263" t="s">
        <v>494</v>
      </c>
      <c r="O53" s="264" t="s">
        <v>526</v>
      </c>
      <c r="P53" s="742" t="s">
        <v>525</v>
      </c>
      <c r="Q53" s="743"/>
      <c r="R53" s="263" t="s">
        <v>494</v>
      </c>
      <c r="S53" s="264" t="s">
        <v>526</v>
      </c>
    </row>
    <row r="54" spans="2:19" ht="45" customHeight="1">
      <c r="B54" s="717"/>
      <c r="C54" s="717"/>
      <c r="D54" s="243" t="s">
        <v>503</v>
      </c>
      <c r="E54" s="244"/>
      <c r="F54" s="724"/>
      <c r="G54" s="726"/>
      <c r="H54" s="243" t="s">
        <v>503</v>
      </c>
      <c r="I54" s="245"/>
      <c r="J54" s="728"/>
      <c r="K54" s="730"/>
      <c r="L54" s="243" t="s">
        <v>503</v>
      </c>
      <c r="M54" s="245"/>
      <c r="N54" s="728"/>
      <c r="O54" s="730"/>
      <c r="P54" s="243" t="s">
        <v>503</v>
      </c>
      <c r="Q54" s="245"/>
      <c r="R54" s="728"/>
      <c r="S54" s="730"/>
    </row>
    <row r="55" spans="2:19" ht="45" customHeight="1">
      <c r="B55" s="718"/>
      <c r="C55" s="718"/>
      <c r="D55" s="246" t="s">
        <v>511</v>
      </c>
      <c r="E55" s="247"/>
      <c r="F55" s="725"/>
      <c r="G55" s="727"/>
      <c r="H55" s="246" t="s">
        <v>511</v>
      </c>
      <c r="I55" s="248"/>
      <c r="J55" s="729"/>
      <c r="K55" s="731"/>
      <c r="L55" s="246" t="s">
        <v>511</v>
      </c>
      <c r="M55" s="248"/>
      <c r="N55" s="729"/>
      <c r="O55" s="731"/>
      <c r="P55" s="246" t="s">
        <v>511</v>
      </c>
      <c r="Q55" s="248"/>
      <c r="R55" s="729"/>
      <c r="S55" s="731"/>
    </row>
    <row r="56" spans="2:19" ht="30" customHeight="1">
      <c r="B56" s="732" t="s">
        <v>527</v>
      </c>
      <c r="C56" s="732" t="s">
        <v>528</v>
      </c>
      <c r="D56" s="249" t="s">
        <v>529</v>
      </c>
      <c r="E56" s="347" t="s">
        <v>530</v>
      </c>
      <c r="F56" s="744" t="s">
        <v>531</v>
      </c>
      <c r="G56" s="745"/>
      <c r="H56" s="249" t="s">
        <v>529</v>
      </c>
      <c r="I56" s="347" t="s">
        <v>530</v>
      </c>
      <c r="J56" s="744" t="s">
        <v>531</v>
      </c>
      <c r="K56" s="745"/>
      <c r="L56" s="249" t="s">
        <v>529</v>
      </c>
      <c r="M56" s="347" t="s">
        <v>530</v>
      </c>
      <c r="N56" s="744" t="s">
        <v>531</v>
      </c>
      <c r="O56" s="745"/>
      <c r="P56" s="249" t="s">
        <v>529</v>
      </c>
      <c r="Q56" s="347" t="s">
        <v>530</v>
      </c>
      <c r="R56" s="744" t="s">
        <v>531</v>
      </c>
      <c r="S56" s="745"/>
    </row>
    <row r="57" spans="2:19" ht="30" customHeight="1">
      <c r="B57" s="733"/>
      <c r="C57" s="734"/>
      <c r="D57" s="265"/>
      <c r="E57" s="266"/>
      <c r="F57" s="746"/>
      <c r="G57" s="747"/>
      <c r="H57" s="267"/>
      <c r="I57" s="268"/>
      <c r="J57" s="748"/>
      <c r="K57" s="749"/>
      <c r="L57" s="267"/>
      <c r="M57" s="268"/>
      <c r="N57" s="748"/>
      <c r="O57" s="749"/>
      <c r="P57" s="267"/>
      <c r="Q57" s="268"/>
      <c r="R57" s="748"/>
      <c r="S57" s="749"/>
    </row>
    <row r="58" spans="2:19" ht="30" customHeight="1">
      <c r="B58" s="733"/>
      <c r="C58" s="732" t="s">
        <v>532</v>
      </c>
      <c r="D58" s="269" t="s">
        <v>531</v>
      </c>
      <c r="E58" s="346" t="s">
        <v>515</v>
      </c>
      <c r="F58" s="249" t="s">
        <v>494</v>
      </c>
      <c r="G58" s="352" t="s">
        <v>526</v>
      </c>
      <c r="H58" s="269" t="s">
        <v>531</v>
      </c>
      <c r="I58" s="346" t="s">
        <v>515</v>
      </c>
      <c r="J58" s="249" t="s">
        <v>494</v>
      </c>
      <c r="K58" s="352" t="s">
        <v>526</v>
      </c>
      <c r="L58" s="269" t="s">
        <v>531</v>
      </c>
      <c r="M58" s="346" t="s">
        <v>515</v>
      </c>
      <c r="N58" s="249" t="s">
        <v>494</v>
      </c>
      <c r="O58" s="352" t="s">
        <v>526</v>
      </c>
      <c r="P58" s="269" t="s">
        <v>531</v>
      </c>
      <c r="Q58" s="346" t="s">
        <v>515</v>
      </c>
      <c r="R58" s="249" t="s">
        <v>494</v>
      </c>
      <c r="S58" s="352" t="s">
        <v>526</v>
      </c>
    </row>
    <row r="59" spans="2:19" ht="30" customHeight="1">
      <c r="B59" s="734"/>
      <c r="C59" s="750"/>
      <c r="D59" s="356"/>
      <c r="E59" s="357"/>
      <c r="F59" s="252"/>
      <c r="G59" s="270"/>
      <c r="H59" s="271"/>
      <c r="I59" s="272"/>
      <c r="J59" s="254"/>
      <c r="K59" s="273"/>
      <c r="L59" s="271"/>
      <c r="M59" s="272"/>
      <c r="N59" s="254"/>
      <c r="O59" s="273"/>
      <c r="P59" s="271"/>
      <c r="Q59" s="272"/>
      <c r="R59" s="254"/>
      <c r="S59" s="273"/>
    </row>
    <row r="60" spans="2:4" ht="30" customHeight="1" thickBot="1">
      <c r="B60" s="239"/>
      <c r="C60" s="274"/>
      <c r="D60" s="262"/>
    </row>
    <row r="61" spans="2:19" ht="30" customHeight="1" thickBot="1">
      <c r="B61" s="239"/>
      <c r="C61" s="239"/>
      <c r="D61" s="713" t="s">
        <v>495</v>
      </c>
      <c r="E61" s="714"/>
      <c r="F61" s="714"/>
      <c r="G61" s="714"/>
      <c r="H61" s="713" t="s">
        <v>496</v>
      </c>
      <c r="I61" s="714"/>
      <c r="J61" s="714"/>
      <c r="K61" s="715"/>
      <c r="L61" s="714" t="s">
        <v>497</v>
      </c>
      <c r="M61" s="714"/>
      <c r="N61" s="714"/>
      <c r="O61" s="714"/>
      <c r="P61" s="713" t="s">
        <v>498</v>
      </c>
      <c r="Q61" s="714"/>
      <c r="R61" s="714"/>
      <c r="S61" s="715"/>
    </row>
    <row r="62" spans="2:19" ht="30" customHeight="1">
      <c r="B62" s="716" t="s">
        <v>533</v>
      </c>
      <c r="C62" s="716" t="s">
        <v>534</v>
      </c>
      <c r="D62" s="722" t="s">
        <v>535</v>
      </c>
      <c r="E62" s="723"/>
      <c r="F62" s="742" t="s">
        <v>494</v>
      </c>
      <c r="G62" s="751"/>
      <c r="H62" s="752" t="s">
        <v>535</v>
      </c>
      <c r="I62" s="723"/>
      <c r="J62" s="742" t="s">
        <v>494</v>
      </c>
      <c r="K62" s="753"/>
      <c r="L62" s="752" t="s">
        <v>535</v>
      </c>
      <c r="M62" s="723"/>
      <c r="N62" s="742" t="s">
        <v>494</v>
      </c>
      <c r="O62" s="753"/>
      <c r="P62" s="752" t="s">
        <v>535</v>
      </c>
      <c r="Q62" s="723"/>
      <c r="R62" s="742" t="s">
        <v>494</v>
      </c>
      <c r="S62" s="753"/>
    </row>
    <row r="63" spans="2:19" ht="36.75" customHeight="1">
      <c r="B63" s="718"/>
      <c r="C63" s="718"/>
      <c r="D63" s="754"/>
      <c r="E63" s="755"/>
      <c r="F63" s="756"/>
      <c r="G63" s="757"/>
      <c r="H63" s="758"/>
      <c r="I63" s="759"/>
      <c r="J63" s="760"/>
      <c r="K63" s="761"/>
      <c r="L63" s="758"/>
      <c r="M63" s="759"/>
      <c r="N63" s="760"/>
      <c r="O63" s="761"/>
      <c r="P63" s="758"/>
      <c r="Q63" s="759"/>
      <c r="R63" s="760"/>
      <c r="S63" s="761"/>
    </row>
    <row r="64" spans="2:19" ht="45" customHeight="1">
      <c r="B64" s="732" t="s">
        <v>536</v>
      </c>
      <c r="C64" s="732" t="s">
        <v>537</v>
      </c>
      <c r="D64" s="249" t="s">
        <v>538</v>
      </c>
      <c r="E64" s="249" t="s">
        <v>539</v>
      </c>
      <c r="F64" s="744" t="s">
        <v>540</v>
      </c>
      <c r="G64" s="745"/>
      <c r="H64" s="275" t="s">
        <v>538</v>
      </c>
      <c r="I64" s="249" t="s">
        <v>539</v>
      </c>
      <c r="J64" s="762" t="s">
        <v>540</v>
      </c>
      <c r="K64" s="745"/>
      <c r="L64" s="275" t="s">
        <v>538</v>
      </c>
      <c r="M64" s="249" t="s">
        <v>539</v>
      </c>
      <c r="N64" s="762" t="s">
        <v>540</v>
      </c>
      <c r="O64" s="745"/>
      <c r="P64" s="275" t="s">
        <v>538</v>
      </c>
      <c r="Q64" s="249" t="s">
        <v>539</v>
      </c>
      <c r="R64" s="762" t="s">
        <v>540</v>
      </c>
      <c r="S64" s="745"/>
    </row>
    <row r="65" spans="2:19" ht="27" customHeight="1">
      <c r="B65" s="734"/>
      <c r="C65" s="734"/>
      <c r="D65" s="265"/>
      <c r="E65" s="266"/>
      <c r="F65" s="763"/>
      <c r="G65" s="763"/>
      <c r="H65" s="267"/>
      <c r="I65" s="268"/>
      <c r="J65" s="764"/>
      <c r="K65" s="765"/>
      <c r="L65" s="267"/>
      <c r="M65" s="268"/>
      <c r="N65" s="764"/>
      <c r="O65" s="765"/>
      <c r="P65" s="267"/>
      <c r="Q65" s="268"/>
      <c r="R65" s="764"/>
      <c r="S65" s="765"/>
    </row>
    <row r="66" spans="2:3" ht="33.75" customHeight="1" thickBot="1">
      <c r="B66" s="239"/>
      <c r="C66" s="239"/>
    </row>
    <row r="67" spans="2:19" ht="37.5" customHeight="1" thickBot="1">
      <c r="B67" s="239"/>
      <c r="C67" s="239"/>
      <c r="D67" s="713" t="s">
        <v>495</v>
      </c>
      <c r="E67" s="714"/>
      <c r="F67" s="714"/>
      <c r="G67" s="715"/>
      <c r="H67" s="714" t="s">
        <v>496</v>
      </c>
      <c r="I67" s="714"/>
      <c r="J67" s="714"/>
      <c r="K67" s="715"/>
      <c r="L67" s="714" t="s">
        <v>497</v>
      </c>
      <c r="M67" s="714"/>
      <c r="N67" s="714"/>
      <c r="O67" s="714"/>
      <c r="P67" s="714" t="s">
        <v>496</v>
      </c>
      <c r="Q67" s="714"/>
      <c r="R67" s="714"/>
      <c r="S67" s="715"/>
    </row>
    <row r="68" spans="2:19" ht="37.5" customHeight="1">
      <c r="B68" s="716" t="s">
        <v>541</v>
      </c>
      <c r="C68" s="716" t="s">
        <v>542</v>
      </c>
      <c r="D68" s="276" t="s">
        <v>543</v>
      </c>
      <c r="E68" s="263" t="s">
        <v>544</v>
      </c>
      <c r="F68" s="742" t="s">
        <v>545</v>
      </c>
      <c r="G68" s="753"/>
      <c r="H68" s="276" t="s">
        <v>543</v>
      </c>
      <c r="I68" s="263" t="s">
        <v>544</v>
      </c>
      <c r="J68" s="742" t="s">
        <v>545</v>
      </c>
      <c r="K68" s="753"/>
      <c r="L68" s="276" t="s">
        <v>543</v>
      </c>
      <c r="M68" s="263" t="s">
        <v>544</v>
      </c>
      <c r="N68" s="742" t="s">
        <v>545</v>
      </c>
      <c r="O68" s="753"/>
      <c r="P68" s="276" t="s">
        <v>543</v>
      </c>
      <c r="Q68" s="263" t="s">
        <v>544</v>
      </c>
      <c r="R68" s="742" t="s">
        <v>545</v>
      </c>
      <c r="S68" s="753"/>
    </row>
    <row r="69" spans="2:19" ht="44.25" customHeight="1">
      <c r="B69" s="717"/>
      <c r="C69" s="718"/>
      <c r="D69" s="277"/>
      <c r="E69" s="278"/>
      <c r="F69" s="766"/>
      <c r="G69" s="767"/>
      <c r="H69" s="279"/>
      <c r="I69" s="280"/>
      <c r="J69" s="768"/>
      <c r="K69" s="769"/>
      <c r="L69" s="279"/>
      <c r="M69" s="280"/>
      <c r="N69" s="768"/>
      <c r="O69" s="769"/>
      <c r="P69" s="279"/>
      <c r="Q69" s="280"/>
      <c r="R69" s="768"/>
      <c r="S69" s="769"/>
    </row>
    <row r="70" spans="2:19" ht="36.75" customHeight="1">
      <c r="B70" s="717"/>
      <c r="C70" s="716" t="s">
        <v>866</v>
      </c>
      <c r="D70" s="249" t="s">
        <v>494</v>
      </c>
      <c r="E70" s="354" t="s">
        <v>546</v>
      </c>
      <c r="F70" s="744" t="s">
        <v>547</v>
      </c>
      <c r="G70" s="745"/>
      <c r="H70" s="249" t="s">
        <v>494</v>
      </c>
      <c r="I70" s="354" t="s">
        <v>546</v>
      </c>
      <c r="J70" s="744" t="s">
        <v>547</v>
      </c>
      <c r="K70" s="745"/>
      <c r="L70" s="249" t="s">
        <v>494</v>
      </c>
      <c r="M70" s="354" t="s">
        <v>546</v>
      </c>
      <c r="N70" s="744" t="s">
        <v>547</v>
      </c>
      <c r="O70" s="745"/>
      <c r="P70" s="249" t="s">
        <v>494</v>
      </c>
      <c r="Q70" s="354" t="s">
        <v>546</v>
      </c>
      <c r="R70" s="744" t="s">
        <v>547</v>
      </c>
      <c r="S70" s="745"/>
    </row>
    <row r="71" spans="2:19" ht="30" customHeight="1">
      <c r="B71" s="717"/>
      <c r="C71" s="717"/>
      <c r="D71" s="252"/>
      <c r="E71" s="278"/>
      <c r="F71" s="756"/>
      <c r="G71" s="770"/>
      <c r="H71" s="254"/>
      <c r="I71" s="280"/>
      <c r="J71" s="760"/>
      <c r="K71" s="761"/>
      <c r="L71" s="254"/>
      <c r="M71" s="280"/>
      <c r="N71" s="760"/>
      <c r="O71" s="761"/>
      <c r="P71" s="254"/>
      <c r="Q71" s="280"/>
      <c r="R71" s="760"/>
      <c r="S71" s="761"/>
    </row>
    <row r="72" spans="2:19" ht="30" customHeight="1" outlineLevel="1">
      <c r="B72" s="717"/>
      <c r="C72" s="717"/>
      <c r="D72" s="252"/>
      <c r="E72" s="278"/>
      <c r="F72" s="756"/>
      <c r="G72" s="770"/>
      <c r="H72" s="254"/>
      <c r="I72" s="280"/>
      <c r="J72" s="760"/>
      <c r="K72" s="761"/>
      <c r="L72" s="254"/>
      <c r="M72" s="280"/>
      <c r="N72" s="760"/>
      <c r="O72" s="761"/>
      <c r="P72" s="254"/>
      <c r="Q72" s="280"/>
      <c r="R72" s="760"/>
      <c r="S72" s="761"/>
    </row>
    <row r="73" spans="2:19" ht="30" customHeight="1" outlineLevel="1">
      <c r="B73" s="717"/>
      <c r="C73" s="717"/>
      <c r="D73" s="252"/>
      <c r="E73" s="278"/>
      <c r="F73" s="756"/>
      <c r="G73" s="770"/>
      <c r="H73" s="254"/>
      <c r="I73" s="280"/>
      <c r="J73" s="760"/>
      <c r="K73" s="761"/>
      <c r="L73" s="254"/>
      <c r="M73" s="280"/>
      <c r="N73" s="760"/>
      <c r="O73" s="761"/>
      <c r="P73" s="254"/>
      <c r="Q73" s="280"/>
      <c r="R73" s="760"/>
      <c r="S73" s="761"/>
    </row>
    <row r="74" spans="2:19" ht="30" customHeight="1" outlineLevel="1">
      <c r="B74" s="717"/>
      <c r="C74" s="717"/>
      <c r="D74" s="252"/>
      <c r="E74" s="278"/>
      <c r="F74" s="756"/>
      <c r="G74" s="770"/>
      <c r="H74" s="254"/>
      <c r="I74" s="280"/>
      <c r="J74" s="760"/>
      <c r="K74" s="761"/>
      <c r="L74" s="254"/>
      <c r="M74" s="280"/>
      <c r="N74" s="760"/>
      <c r="O74" s="761"/>
      <c r="P74" s="254"/>
      <c r="Q74" s="280"/>
      <c r="R74" s="760"/>
      <c r="S74" s="761"/>
    </row>
    <row r="75" spans="2:19" ht="30" customHeight="1" outlineLevel="1">
      <c r="B75" s="717"/>
      <c r="C75" s="717"/>
      <c r="D75" s="252"/>
      <c r="E75" s="278"/>
      <c r="F75" s="756"/>
      <c r="G75" s="770"/>
      <c r="H75" s="254"/>
      <c r="I75" s="280"/>
      <c r="J75" s="760"/>
      <c r="K75" s="761"/>
      <c r="L75" s="254"/>
      <c r="M75" s="280"/>
      <c r="N75" s="760"/>
      <c r="O75" s="761"/>
      <c r="P75" s="254"/>
      <c r="Q75" s="280"/>
      <c r="R75" s="760"/>
      <c r="S75" s="761"/>
    </row>
    <row r="76" spans="2:19" ht="30" customHeight="1" outlineLevel="1">
      <c r="B76" s="718"/>
      <c r="C76" s="718"/>
      <c r="D76" s="252"/>
      <c r="E76" s="278"/>
      <c r="F76" s="756"/>
      <c r="G76" s="770"/>
      <c r="H76" s="254"/>
      <c r="I76" s="280"/>
      <c r="J76" s="760"/>
      <c r="K76" s="761"/>
      <c r="L76" s="254"/>
      <c r="M76" s="280"/>
      <c r="N76" s="760"/>
      <c r="O76" s="761"/>
      <c r="P76" s="254"/>
      <c r="Q76" s="280"/>
      <c r="R76" s="760"/>
      <c r="S76" s="761"/>
    </row>
    <row r="77" spans="2:19" ht="35.25" customHeight="1">
      <c r="B77" s="732" t="s">
        <v>548</v>
      </c>
      <c r="C77" s="771" t="s">
        <v>549</v>
      </c>
      <c r="D77" s="347" t="s">
        <v>550</v>
      </c>
      <c r="E77" s="744" t="s">
        <v>531</v>
      </c>
      <c r="F77" s="772"/>
      <c r="G77" s="250" t="s">
        <v>494</v>
      </c>
      <c r="H77" s="347" t="s">
        <v>550</v>
      </c>
      <c r="I77" s="744" t="s">
        <v>531</v>
      </c>
      <c r="J77" s="772"/>
      <c r="K77" s="250" t="s">
        <v>494</v>
      </c>
      <c r="L77" s="347" t="s">
        <v>550</v>
      </c>
      <c r="M77" s="744" t="s">
        <v>531</v>
      </c>
      <c r="N77" s="772"/>
      <c r="O77" s="250" t="s">
        <v>494</v>
      </c>
      <c r="P77" s="347" t="s">
        <v>550</v>
      </c>
      <c r="Q77" s="744" t="s">
        <v>531</v>
      </c>
      <c r="R77" s="772"/>
      <c r="S77" s="250" t="s">
        <v>494</v>
      </c>
    </row>
    <row r="78" spans="2:19" ht="35.25" customHeight="1">
      <c r="B78" s="733"/>
      <c r="C78" s="771"/>
      <c r="D78" s="350"/>
      <c r="E78" s="773"/>
      <c r="F78" s="774"/>
      <c r="G78" s="281"/>
      <c r="H78" s="349"/>
      <c r="I78" s="775"/>
      <c r="J78" s="776"/>
      <c r="K78" s="282"/>
      <c r="L78" s="349"/>
      <c r="M78" s="775"/>
      <c r="N78" s="776"/>
      <c r="O78" s="282"/>
      <c r="P78" s="349"/>
      <c r="Q78" s="775"/>
      <c r="R78" s="776"/>
      <c r="S78" s="282"/>
    </row>
    <row r="79" spans="2:19" ht="35.25" customHeight="1" outlineLevel="1">
      <c r="B79" s="733"/>
      <c r="C79" s="771"/>
      <c r="D79" s="350"/>
      <c r="E79" s="773"/>
      <c r="F79" s="774"/>
      <c r="G79" s="281"/>
      <c r="H79" s="349"/>
      <c r="I79" s="775"/>
      <c r="J79" s="776"/>
      <c r="K79" s="282"/>
      <c r="L79" s="349"/>
      <c r="M79" s="775"/>
      <c r="N79" s="776"/>
      <c r="O79" s="282"/>
      <c r="P79" s="349"/>
      <c r="Q79" s="775"/>
      <c r="R79" s="776"/>
      <c r="S79" s="282"/>
    </row>
    <row r="80" spans="2:19" ht="35.25" customHeight="1" outlineLevel="1">
      <c r="B80" s="733"/>
      <c r="C80" s="771"/>
      <c r="D80" s="350"/>
      <c r="E80" s="773"/>
      <c r="F80" s="774"/>
      <c r="G80" s="281"/>
      <c r="H80" s="349"/>
      <c r="I80" s="775"/>
      <c r="J80" s="776"/>
      <c r="K80" s="282"/>
      <c r="L80" s="349"/>
      <c r="M80" s="775"/>
      <c r="N80" s="776"/>
      <c r="O80" s="282"/>
      <c r="P80" s="349"/>
      <c r="Q80" s="775"/>
      <c r="R80" s="776"/>
      <c r="S80" s="282"/>
    </row>
    <row r="81" spans="2:19" ht="35.25" customHeight="1" outlineLevel="1">
      <c r="B81" s="733"/>
      <c r="C81" s="771"/>
      <c r="D81" s="350"/>
      <c r="E81" s="773"/>
      <c r="F81" s="774"/>
      <c r="G81" s="281"/>
      <c r="H81" s="349"/>
      <c r="I81" s="775"/>
      <c r="J81" s="776"/>
      <c r="K81" s="282"/>
      <c r="L81" s="349"/>
      <c r="M81" s="775"/>
      <c r="N81" s="776"/>
      <c r="O81" s="282"/>
      <c r="P81" s="349"/>
      <c r="Q81" s="775"/>
      <c r="R81" s="776"/>
      <c r="S81" s="282"/>
    </row>
    <row r="82" spans="2:19" ht="35.25" customHeight="1" outlineLevel="1">
      <c r="B82" s="733"/>
      <c r="C82" s="771"/>
      <c r="D82" s="350"/>
      <c r="E82" s="773"/>
      <c r="F82" s="774"/>
      <c r="G82" s="281"/>
      <c r="H82" s="349"/>
      <c r="I82" s="775"/>
      <c r="J82" s="776"/>
      <c r="K82" s="282"/>
      <c r="L82" s="349"/>
      <c r="M82" s="775"/>
      <c r="N82" s="776"/>
      <c r="O82" s="282"/>
      <c r="P82" s="349"/>
      <c r="Q82" s="775"/>
      <c r="R82" s="776"/>
      <c r="S82" s="282"/>
    </row>
    <row r="83" spans="2:19" ht="33" customHeight="1" outlineLevel="1">
      <c r="B83" s="734"/>
      <c r="C83" s="771"/>
      <c r="D83" s="350"/>
      <c r="E83" s="773"/>
      <c r="F83" s="774"/>
      <c r="G83" s="281"/>
      <c r="H83" s="349"/>
      <c r="I83" s="775"/>
      <c r="J83" s="776"/>
      <c r="K83" s="282"/>
      <c r="L83" s="349"/>
      <c r="M83" s="775"/>
      <c r="N83" s="776"/>
      <c r="O83" s="282"/>
      <c r="P83" s="349"/>
      <c r="Q83" s="775"/>
      <c r="R83" s="776"/>
      <c r="S83" s="282"/>
    </row>
    <row r="84" spans="2:4" ht="31.5" customHeight="1" thickBot="1">
      <c r="B84" s="239"/>
      <c r="C84" s="283"/>
      <c r="D84" s="262"/>
    </row>
    <row r="85" spans="2:19" ht="30.75" customHeight="1" thickBot="1">
      <c r="B85" s="239"/>
      <c r="C85" s="239"/>
      <c r="D85" s="713" t="s">
        <v>495</v>
      </c>
      <c r="E85" s="714"/>
      <c r="F85" s="714"/>
      <c r="G85" s="715"/>
      <c r="H85" s="777" t="s">
        <v>495</v>
      </c>
      <c r="I85" s="778"/>
      <c r="J85" s="778"/>
      <c r="K85" s="779"/>
      <c r="L85" s="714" t="s">
        <v>497</v>
      </c>
      <c r="M85" s="714"/>
      <c r="N85" s="714"/>
      <c r="O85" s="714"/>
      <c r="P85" s="714" t="s">
        <v>496</v>
      </c>
      <c r="Q85" s="714"/>
      <c r="R85" s="714"/>
      <c r="S85" s="715"/>
    </row>
    <row r="86" spans="2:19" ht="30.75" customHeight="1">
      <c r="B86" s="716" t="s">
        <v>551</v>
      </c>
      <c r="C86" s="716" t="s">
        <v>552</v>
      </c>
      <c r="D86" s="742" t="s">
        <v>553</v>
      </c>
      <c r="E86" s="743"/>
      <c r="F86" s="263" t="s">
        <v>494</v>
      </c>
      <c r="G86" s="284" t="s">
        <v>531</v>
      </c>
      <c r="H86" s="780" t="s">
        <v>553</v>
      </c>
      <c r="I86" s="743"/>
      <c r="J86" s="263" t="s">
        <v>494</v>
      </c>
      <c r="K86" s="284" t="s">
        <v>531</v>
      </c>
      <c r="L86" s="780" t="s">
        <v>553</v>
      </c>
      <c r="M86" s="743"/>
      <c r="N86" s="263" t="s">
        <v>494</v>
      </c>
      <c r="O86" s="284" t="s">
        <v>531</v>
      </c>
      <c r="P86" s="780" t="s">
        <v>553</v>
      </c>
      <c r="Q86" s="743"/>
      <c r="R86" s="263" t="s">
        <v>494</v>
      </c>
      <c r="S86" s="284" t="s">
        <v>531</v>
      </c>
    </row>
    <row r="87" spans="2:19" ht="29.25" customHeight="1">
      <c r="B87" s="718"/>
      <c r="C87" s="718"/>
      <c r="D87" s="756"/>
      <c r="E87" s="781"/>
      <c r="F87" s="277"/>
      <c r="G87" s="285"/>
      <c r="H87" s="351"/>
      <c r="I87" s="353"/>
      <c r="J87" s="279"/>
      <c r="K87" s="286"/>
      <c r="L87" s="351"/>
      <c r="M87" s="353"/>
      <c r="N87" s="279"/>
      <c r="O87" s="286"/>
      <c r="P87" s="351"/>
      <c r="Q87" s="353"/>
      <c r="R87" s="279"/>
      <c r="S87" s="286"/>
    </row>
    <row r="88" spans="2:19" ht="45" customHeight="1">
      <c r="B88" s="782" t="s">
        <v>554</v>
      </c>
      <c r="C88" s="732" t="s">
        <v>867</v>
      </c>
      <c r="D88" s="249" t="s">
        <v>555</v>
      </c>
      <c r="E88" s="249" t="s">
        <v>556</v>
      </c>
      <c r="F88" s="347" t="s">
        <v>557</v>
      </c>
      <c r="G88" s="250" t="s">
        <v>558</v>
      </c>
      <c r="H88" s="249" t="s">
        <v>555</v>
      </c>
      <c r="I88" s="249" t="s">
        <v>556</v>
      </c>
      <c r="J88" s="347" t="s">
        <v>557</v>
      </c>
      <c r="K88" s="250" t="s">
        <v>558</v>
      </c>
      <c r="L88" s="249" t="s">
        <v>555</v>
      </c>
      <c r="M88" s="249" t="s">
        <v>556</v>
      </c>
      <c r="N88" s="347" t="s">
        <v>557</v>
      </c>
      <c r="O88" s="250" t="s">
        <v>558</v>
      </c>
      <c r="P88" s="249" t="s">
        <v>555</v>
      </c>
      <c r="Q88" s="249" t="s">
        <v>556</v>
      </c>
      <c r="R88" s="347" t="s">
        <v>557</v>
      </c>
      <c r="S88" s="250" t="s">
        <v>558</v>
      </c>
    </row>
    <row r="89" spans="2:19" ht="29.25" customHeight="1">
      <c r="B89" s="782"/>
      <c r="C89" s="733"/>
      <c r="D89" s="783"/>
      <c r="E89" s="785"/>
      <c r="F89" s="783"/>
      <c r="G89" s="787"/>
      <c r="H89" s="789"/>
      <c r="I89" s="789"/>
      <c r="J89" s="789"/>
      <c r="K89" s="791"/>
      <c r="L89" s="789"/>
      <c r="M89" s="789"/>
      <c r="N89" s="789"/>
      <c r="O89" s="791"/>
      <c r="P89" s="789"/>
      <c r="Q89" s="789"/>
      <c r="R89" s="789"/>
      <c r="S89" s="791"/>
    </row>
    <row r="90" spans="2:19" ht="29.25" customHeight="1">
      <c r="B90" s="782"/>
      <c r="C90" s="733"/>
      <c r="D90" s="784"/>
      <c r="E90" s="786"/>
      <c r="F90" s="784"/>
      <c r="G90" s="788"/>
      <c r="H90" s="790"/>
      <c r="I90" s="790"/>
      <c r="J90" s="790"/>
      <c r="K90" s="792"/>
      <c r="L90" s="790"/>
      <c r="M90" s="790"/>
      <c r="N90" s="790"/>
      <c r="O90" s="792"/>
      <c r="P90" s="790"/>
      <c r="Q90" s="790"/>
      <c r="R90" s="790"/>
      <c r="S90" s="792"/>
    </row>
    <row r="91" spans="2:19" ht="36" outlineLevel="1">
      <c r="B91" s="782"/>
      <c r="C91" s="733"/>
      <c r="D91" s="249" t="s">
        <v>555</v>
      </c>
      <c r="E91" s="249" t="s">
        <v>556</v>
      </c>
      <c r="F91" s="347" t="s">
        <v>557</v>
      </c>
      <c r="G91" s="250" t="s">
        <v>558</v>
      </c>
      <c r="H91" s="249" t="s">
        <v>555</v>
      </c>
      <c r="I91" s="249" t="s">
        <v>556</v>
      </c>
      <c r="J91" s="347" t="s">
        <v>557</v>
      </c>
      <c r="K91" s="250" t="s">
        <v>558</v>
      </c>
      <c r="L91" s="249" t="s">
        <v>555</v>
      </c>
      <c r="M91" s="249" t="s">
        <v>556</v>
      </c>
      <c r="N91" s="347" t="s">
        <v>557</v>
      </c>
      <c r="O91" s="250" t="s">
        <v>558</v>
      </c>
      <c r="P91" s="249" t="s">
        <v>555</v>
      </c>
      <c r="Q91" s="249" t="s">
        <v>556</v>
      </c>
      <c r="R91" s="347" t="s">
        <v>557</v>
      </c>
      <c r="S91" s="250" t="s">
        <v>558</v>
      </c>
    </row>
    <row r="92" spans="2:19" ht="29.25" customHeight="1" outlineLevel="1">
      <c r="B92" s="782"/>
      <c r="C92" s="733"/>
      <c r="D92" s="783"/>
      <c r="E92" s="785"/>
      <c r="F92" s="783"/>
      <c r="G92" s="787"/>
      <c r="H92" s="789"/>
      <c r="I92" s="789"/>
      <c r="J92" s="789"/>
      <c r="K92" s="791"/>
      <c r="L92" s="789"/>
      <c r="M92" s="789"/>
      <c r="N92" s="789"/>
      <c r="O92" s="791"/>
      <c r="P92" s="789"/>
      <c r="Q92" s="789"/>
      <c r="R92" s="789"/>
      <c r="S92" s="791"/>
    </row>
    <row r="93" spans="2:19" ht="29.25" customHeight="1" outlineLevel="1">
      <c r="B93" s="782"/>
      <c r="C93" s="733"/>
      <c r="D93" s="784"/>
      <c r="E93" s="786"/>
      <c r="F93" s="784"/>
      <c r="G93" s="788"/>
      <c r="H93" s="790"/>
      <c r="I93" s="790"/>
      <c r="J93" s="790"/>
      <c r="K93" s="792"/>
      <c r="L93" s="790"/>
      <c r="M93" s="790"/>
      <c r="N93" s="790"/>
      <c r="O93" s="792"/>
      <c r="P93" s="790"/>
      <c r="Q93" s="790"/>
      <c r="R93" s="790"/>
      <c r="S93" s="792"/>
    </row>
    <row r="94" spans="2:19" ht="36" outlineLevel="1">
      <c r="B94" s="782"/>
      <c r="C94" s="733"/>
      <c r="D94" s="249" t="s">
        <v>555</v>
      </c>
      <c r="E94" s="249" t="s">
        <v>556</v>
      </c>
      <c r="F94" s="347" t="s">
        <v>557</v>
      </c>
      <c r="G94" s="250" t="s">
        <v>558</v>
      </c>
      <c r="H94" s="249" t="s">
        <v>555</v>
      </c>
      <c r="I94" s="249" t="s">
        <v>556</v>
      </c>
      <c r="J94" s="347" t="s">
        <v>557</v>
      </c>
      <c r="K94" s="250" t="s">
        <v>558</v>
      </c>
      <c r="L94" s="249" t="s">
        <v>555</v>
      </c>
      <c r="M94" s="249" t="s">
        <v>556</v>
      </c>
      <c r="N94" s="347" t="s">
        <v>557</v>
      </c>
      <c r="O94" s="250" t="s">
        <v>558</v>
      </c>
      <c r="P94" s="249" t="s">
        <v>555</v>
      </c>
      <c r="Q94" s="249" t="s">
        <v>556</v>
      </c>
      <c r="R94" s="347" t="s">
        <v>557</v>
      </c>
      <c r="S94" s="250" t="s">
        <v>558</v>
      </c>
    </row>
    <row r="95" spans="2:19" ht="29.25" customHeight="1" outlineLevel="1">
      <c r="B95" s="782"/>
      <c r="C95" s="733"/>
      <c r="D95" s="783"/>
      <c r="E95" s="785"/>
      <c r="F95" s="783"/>
      <c r="G95" s="787"/>
      <c r="H95" s="789"/>
      <c r="I95" s="789"/>
      <c r="J95" s="789"/>
      <c r="K95" s="791"/>
      <c r="L95" s="789"/>
      <c r="M95" s="789"/>
      <c r="N95" s="789"/>
      <c r="O95" s="791"/>
      <c r="P95" s="789"/>
      <c r="Q95" s="789"/>
      <c r="R95" s="789"/>
      <c r="S95" s="791"/>
    </row>
    <row r="96" spans="2:19" ht="29.25" customHeight="1" outlineLevel="1">
      <c r="B96" s="782"/>
      <c r="C96" s="733"/>
      <c r="D96" s="784"/>
      <c r="E96" s="786"/>
      <c r="F96" s="784"/>
      <c r="G96" s="788"/>
      <c r="H96" s="790"/>
      <c r="I96" s="790"/>
      <c r="J96" s="790"/>
      <c r="K96" s="792"/>
      <c r="L96" s="790"/>
      <c r="M96" s="790"/>
      <c r="N96" s="790"/>
      <c r="O96" s="792"/>
      <c r="P96" s="790"/>
      <c r="Q96" s="790"/>
      <c r="R96" s="790"/>
      <c r="S96" s="792"/>
    </row>
    <row r="97" spans="2:19" ht="36" outlineLevel="1">
      <c r="B97" s="782"/>
      <c r="C97" s="733"/>
      <c r="D97" s="249" t="s">
        <v>555</v>
      </c>
      <c r="E97" s="249" t="s">
        <v>556</v>
      </c>
      <c r="F97" s="347" t="s">
        <v>557</v>
      </c>
      <c r="G97" s="250" t="s">
        <v>558</v>
      </c>
      <c r="H97" s="249" t="s">
        <v>555</v>
      </c>
      <c r="I97" s="249" t="s">
        <v>556</v>
      </c>
      <c r="J97" s="347" t="s">
        <v>557</v>
      </c>
      <c r="K97" s="250" t="s">
        <v>558</v>
      </c>
      <c r="L97" s="249" t="s">
        <v>555</v>
      </c>
      <c r="M97" s="249" t="s">
        <v>556</v>
      </c>
      <c r="N97" s="347" t="s">
        <v>557</v>
      </c>
      <c r="O97" s="250" t="s">
        <v>558</v>
      </c>
      <c r="P97" s="249" t="s">
        <v>555</v>
      </c>
      <c r="Q97" s="249" t="s">
        <v>556</v>
      </c>
      <c r="R97" s="347" t="s">
        <v>557</v>
      </c>
      <c r="S97" s="250" t="s">
        <v>558</v>
      </c>
    </row>
    <row r="98" spans="2:19" ht="29.25" customHeight="1" outlineLevel="1">
      <c r="B98" s="782"/>
      <c r="C98" s="733"/>
      <c r="D98" s="783"/>
      <c r="E98" s="785"/>
      <c r="F98" s="783"/>
      <c r="G98" s="787"/>
      <c r="H98" s="789"/>
      <c r="I98" s="789"/>
      <c r="J98" s="789"/>
      <c r="K98" s="791"/>
      <c r="L98" s="789"/>
      <c r="M98" s="789"/>
      <c r="N98" s="789"/>
      <c r="O98" s="791"/>
      <c r="P98" s="789"/>
      <c r="Q98" s="789"/>
      <c r="R98" s="789"/>
      <c r="S98" s="791"/>
    </row>
    <row r="99" spans="2:19" ht="29.25" customHeight="1" outlineLevel="1">
      <c r="B99" s="782"/>
      <c r="C99" s="734"/>
      <c r="D99" s="784"/>
      <c r="E99" s="786"/>
      <c r="F99" s="784"/>
      <c r="G99" s="788"/>
      <c r="H99" s="790"/>
      <c r="I99" s="790"/>
      <c r="J99" s="790"/>
      <c r="K99" s="792"/>
      <c r="L99" s="790"/>
      <c r="M99" s="790"/>
      <c r="N99" s="790"/>
      <c r="O99" s="792"/>
      <c r="P99" s="790"/>
      <c r="Q99" s="790"/>
      <c r="R99" s="790"/>
      <c r="S99" s="792"/>
    </row>
    <row r="100" spans="2:3" ht="15.75" thickBot="1">
      <c r="B100" s="239"/>
      <c r="C100" s="239"/>
    </row>
    <row r="101" spans="2:19" ht="15.75" thickBot="1">
      <c r="B101" s="239"/>
      <c r="C101" s="239"/>
      <c r="D101" s="713" t="s">
        <v>495</v>
      </c>
      <c r="E101" s="714"/>
      <c r="F101" s="714"/>
      <c r="G101" s="715"/>
      <c r="H101" s="777" t="s">
        <v>559</v>
      </c>
      <c r="I101" s="778"/>
      <c r="J101" s="778"/>
      <c r="K101" s="779"/>
      <c r="L101" s="777" t="s">
        <v>497</v>
      </c>
      <c r="M101" s="778"/>
      <c r="N101" s="778"/>
      <c r="O101" s="779"/>
      <c r="P101" s="777" t="s">
        <v>498</v>
      </c>
      <c r="Q101" s="778"/>
      <c r="R101" s="778"/>
      <c r="S101" s="779"/>
    </row>
    <row r="102" spans="2:19" ht="33.75" customHeight="1">
      <c r="B102" s="793" t="s">
        <v>560</v>
      </c>
      <c r="C102" s="716" t="s">
        <v>561</v>
      </c>
      <c r="D102" s="348" t="s">
        <v>562</v>
      </c>
      <c r="E102" s="287" t="s">
        <v>563</v>
      </c>
      <c r="F102" s="742" t="s">
        <v>564</v>
      </c>
      <c r="G102" s="753"/>
      <c r="H102" s="348" t="s">
        <v>562</v>
      </c>
      <c r="I102" s="287" t="s">
        <v>563</v>
      </c>
      <c r="J102" s="742" t="s">
        <v>564</v>
      </c>
      <c r="K102" s="753"/>
      <c r="L102" s="348" t="s">
        <v>562</v>
      </c>
      <c r="M102" s="287" t="s">
        <v>563</v>
      </c>
      <c r="N102" s="742" t="s">
        <v>564</v>
      </c>
      <c r="O102" s="753"/>
      <c r="P102" s="348" t="s">
        <v>562</v>
      </c>
      <c r="Q102" s="287" t="s">
        <v>563</v>
      </c>
      <c r="R102" s="742" t="s">
        <v>564</v>
      </c>
      <c r="S102" s="753"/>
    </row>
    <row r="103" spans="2:19" ht="30" customHeight="1">
      <c r="B103" s="794"/>
      <c r="C103" s="718"/>
      <c r="D103" s="288"/>
      <c r="E103" s="289"/>
      <c r="F103" s="756"/>
      <c r="G103" s="770"/>
      <c r="H103" s="290"/>
      <c r="I103" s="291"/>
      <c r="J103" s="796"/>
      <c r="K103" s="797"/>
      <c r="L103" s="290"/>
      <c r="M103" s="291"/>
      <c r="N103" s="796"/>
      <c r="O103" s="797"/>
      <c r="P103" s="290"/>
      <c r="Q103" s="291"/>
      <c r="R103" s="796"/>
      <c r="S103" s="797"/>
    </row>
    <row r="104" spans="2:19" ht="32.25" customHeight="1">
      <c r="B104" s="794"/>
      <c r="C104" s="793" t="s">
        <v>565</v>
      </c>
      <c r="D104" s="292" t="s">
        <v>562</v>
      </c>
      <c r="E104" s="249" t="s">
        <v>563</v>
      </c>
      <c r="F104" s="249" t="s">
        <v>566</v>
      </c>
      <c r="G104" s="352" t="s">
        <v>567</v>
      </c>
      <c r="H104" s="292" t="s">
        <v>562</v>
      </c>
      <c r="I104" s="249" t="s">
        <v>563</v>
      </c>
      <c r="J104" s="249" t="s">
        <v>566</v>
      </c>
      <c r="K104" s="352" t="s">
        <v>567</v>
      </c>
      <c r="L104" s="292" t="s">
        <v>562</v>
      </c>
      <c r="M104" s="249" t="s">
        <v>563</v>
      </c>
      <c r="N104" s="249" t="s">
        <v>566</v>
      </c>
      <c r="O104" s="352" t="s">
        <v>567</v>
      </c>
      <c r="P104" s="292" t="s">
        <v>562</v>
      </c>
      <c r="Q104" s="249" t="s">
        <v>563</v>
      </c>
      <c r="R104" s="249" t="s">
        <v>566</v>
      </c>
      <c r="S104" s="352" t="s">
        <v>567</v>
      </c>
    </row>
    <row r="105" spans="2:19" ht="27.75" customHeight="1">
      <c r="B105" s="794"/>
      <c r="C105" s="794"/>
      <c r="D105" s="288"/>
      <c r="E105" s="266"/>
      <c r="F105" s="278"/>
      <c r="G105" s="285"/>
      <c r="H105" s="290"/>
      <c r="I105" s="268"/>
      <c r="J105" s="280"/>
      <c r="K105" s="286"/>
      <c r="L105" s="290"/>
      <c r="M105" s="268"/>
      <c r="N105" s="280"/>
      <c r="O105" s="286"/>
      <c r="P105" s="290"/>
      <c r="Q105" s="268"/>
      <c r="R105" s="280"/>
      <c r="S105" s="286"/>
    </row>
    <row r="106" spans="2:19" ht="27.75" customHeight="1" outlineLevel="1">
      <c r="B106" s="794"/>
      <c r="C106" s="794"/>
      <c r="D106" s="292" t="s">
        <v>562</v>
      </c>
      <c r="E106" s="249" t="s">
        <v>563</v>
      </c>
      <c r="F106" s="249" t="s">
        <v>566</v>
      </c>
      <c r="G106" s="352" t="s">
        <v>567</v>
      </c>
      <c r="H106" s="292" t="s">
        <v>562</v>
      </c>
      <c r="I106" s="249" t="s">
        <v>563</v>
      </c>
      <c r="J106" s="249" t="s">
        <v>566</v>
      </c>
      <c r="K106" s="352" t="s">
        <v>567</v>
      </c>
      <c r="L106" s="292" t="s">
        <v>562</v>
      </c>
      <c r="M106" s="249" t="s">
        <v>563</v>
      </c>
      <c r="N106" s="249" t="s">
        <v>566</v>
      </c>
      <c r="O106" s="352" t="s">
        <v>567</v>
      </c>
      <c r="P106" s="292" t="s">
        <v>562</v>
      </c>
      <c r="Q106" s="249" t="s">
        <v>563</v>
      </c>
      <c r="R106" s="249" t="s">
        <v>566</v>
      </c>
      <c r="S106" s="352" t="s">
        <v>567</v>
      </c>
    </row>
    <row r="107" spans="2:19" ht="27.75" customHeight="1" outlineLevel="1">
      <c r="B107" s="794"/>
      <c r="C107" s="794"/>
      <c r="D107" s="288"/>
      <c r="E107" s="266"/>
      <c r="F107" s="278"/>
      <c r="G107" s="285"/>
      <c r="H107" s="290"/>
      <c r="I107" s="268"/>
      <c r="J107" s="280"/>
      <c r="K107" s="286"/>
      <c r="L107" s="290"/>
      <c r="M107" s="268"/>
      <c r="N107" s="280"/>
      <c r="O107" s="286"/>
      <c r="P107" s="290"/>
      <c r="Q107" s="268"/>
      <c r="R107" s="280"/>
      <c r="S107" s="286"/>
    </row>
    <row r="108" spans="2:19" ht="27.75" customHeight="1" outlineLevel="1">
      <c r="B108" s="794"/>
      <c r="C108" s="794"/>
      <c r="D108" s="292" t="s">
        <v>562</v>
      </c>
      <c r="E108" s="249" t="s">
        <v>563</v>
      </c>
      <c r="F108" s="249" t="s">
        <v>566</v>
      </c>
      <c r="G108" s="352" t="s">
        <v>567</v>
      </c>
      <c r="H108" s="292" t="s">
        <v>562</v>
      </c>
      <c r="I108" s="249" t="s">
        <v>563</v>
      </c>
      <c r="J108" s="249" t="s">
        <v>566</v>
      </c>
      <c r="K108" s="352" t="s">
        <v>567</v>
      </c>
      <c r="L108" s="292" t="s">
        <v>562</v>
      </c>
      <c r="M108" s="249" t="s">
        <v>563</v>
      </c>
      <c r="N108" s="249" t="s">
        <v>566</v>
      </c>
      <c r="O108" s="352" t="s">
        <v>567</v>
      </c>
      <c r="P108" s="292" t="s">
        <v>562</v>
      </c>
      <c r="Q108" s="249" t="s">
        <v>563</v>
      </c>
      <c r="R108" s="249" t="s">
        <v>566</v>
      </c>
      <c r="S108" s="352" t="s">
        <v>567</v>
      </c>
    </row>
    <row r="109" spans="2:19" ht="27.75" customHeight="1" outlineLevel="1">
      <c r="B109" s="794"/>
      <c r="C109" s="794"/>
      <c r="D109" s="288"/>
      <c r="E109" s="266"/>
      <c r="F109" s="278"/>
      <c r="G109" s="285"/>
      <c r="H109" s="290"/>
      <c r="I109" s="268"/>
      <c r="J109" s="280"/>
      <c r="K109" s="286"/>
      <c r="L109" s="290"/>
      <c r="M109" s="268"/>
      <c r="N109" s="280"/>
      <c r="O109" s="286"/>
      <c r="P109" s="290"/>
      <c r="Q109" s="268"/>
      <c r="R109" s="280"/>
      <c r="S109" s="286"/>
    </row>
    <row r="110" spans="2:19" ht="27.75" customHeight="1" outlineLevel="1">
      <c r="B110" s="794"/>
      <c r="C110" s="794"/>
      <c r="D110" s="292" t="s">
        <v>562</v>
      </c>
      <c r="E110" s="249" t="s">
        <v>563</v>
      </c>
      <c r="F110" s="249" t="s">
        <v>566</v>
      </c>
      <c r="G110" s="352" t="s">
        <v>567</v>
      </c>
      <c r="H110" s="292" t="s">
        <v>562</v>
      </c>
      <c r="I110" s="249" t="s">
        <v>563</v>
      </c>
      <c r="J110" s="249" t="s">
        <v>566</v>
      </c>
      <c r="K110" s="352" t="s">
        <v>567</v>
      </c>
      <c r="L110" s="292" t="s">
        <v>562</v>
      </c>
      <c r="M110" s="249" t="s">
        <v>563</v>
      </c>
      <c r="N110" s="249" t="s">
        <v>566</v>
      </c>
      <c r="O110" s="352" t="s">
        <v>567</v>
      </c>
      <c r="P110" s="292" t="s">
        <v>562</v>
      </c>
      <c r="Q110" s="249" t="s">
        <v>563</v>
      </c>
      <c r="R110" s="249" t="s">
        <v>566</v>
      </c>
      <c r="S110" s="352" t="s">
        <v>567</v>
      </c>
    </row>
    <row r="111" spans="2:19" ht="27.75" customHeight="1" outlineLevel="1">
      <c r="B111" s="795"/>
      <c r="C111" s="795"/>
      <c r="D111" s="288"/>
      <c r="E111" s="266"/>
      <c r="F111" s="278"/>
      <c r="G111" s="285"/>
      <c r="H111" s="290"/>
      <c r="I111" s="268"/>
      <c r="J111" s="280"/>
      <c r="K111" s="286"/>
      <c r="L111" s="290"/>
      <c r="M111" s="268"/>
      <c r="N111" s="280"/>
      <c r="O111" s="286"/>
      <c r="P111" s="290"/>
      <c r="Q111" s="268"/>
      <c r="R111" s="280"/>
      <c r="S111" s="286"/>
    </row>
    <row r="112" spans="2:19" ht="26.25" customHeight="1">
      <c r="B112" s="735" t="s">
        <v>568</v>
      </c>
      <c r="C112" s="798" t="s">
        <v>569</v>
      </c>
      <c r="D112" s="293" t="s">
        <v>570</v>
      </c>
      <c r="E112" s="293" t="s">
        <v>571</v>
      </c>
      <c r="F112" s="293" t="s">
        <v>494</v>
      </c>
      <c r="G112" s="294" t="s">
        <v>572</v>
      </c>
      <c r="H112" s="295" t="s">
        <v>570</v>
      </c>
      <c r="I112" s="293" t="s">
        <v>571</v>
      </c>
      <c r="J112" s="293" t="s">
        <v>494</v>
      </c>
      <c r="K112" s="294" t="s">
        <v>572</v>
      </c>
      <c r="L112" s="293" t="s">
        <v>570</v>
      </c>
      <c r="M112" s="293" t="s">
        <v>571</v>
      </c>
      <c r="N112" s="293" t="s">
        <v>494</v>
      </c>
      <c r="O112" s="294" t="s">
        <v>572</v>
      </c>
      <c r="P112" s="293" t="s">
        <v>570</v>
      </c>
      <c r="Q112" s="293" t="s">
        <v>571</v>
      </c>
      <c r="R112" s="293" t="s">
        <v>494</v>
      </c>
      <c r="S112" s="294" t="s">
        <v>572</v>
      </c>
    </row>
    <row r="113" spans="2:19" ht="32.25" customHeight="1">
      <c r="B113" s="736"/>
      <c r="C113" s="799"/>
      <c r="D113" s="265"/>
      <c r="E113" s="265"/>
      <c r="F113" s="265"/>
      <c r="G113" s="265"/>
      <c r="H113" s="349"/>
      <c r="I113" s="267"/>
      <c r="J113" s="267"/>
      <c r="K113" s="282"/>
      <c r="L113" s="267"/>
      <c r="M113" s="267"/>
      <c r="N113" s="267"/>
      <c r="O113" s="282"/>
      <c r="P113" s="267"/>
      <c r="Q113" s="267"/>
      <c r="R113" s="267"/>
      <c r="S113" s="282"/>
    </row>
    <row r="114" spans="2:19" ht="32.25" customHeight="1">
      <c r="B114" s="736"/>
      <c r="C114" s="735" t="s">
        <v>868</v>
      </c>
      <c r="D114" s="249" t="s">
        <v>869</v>
      </c>
      <c r="E114" s="744" t="s">
        <v>573</v>
      </c>
      <c r="F114" s="772"/>
      <c r="G114" s="250" t="s">
        <v>574</v>
      </c>
      <c r="H114" s="249" t="s">
        <v>869</v>
      </c>
      <c r="I114" s="744" t="s">
        <v>573</v>
      </c>
      <c r="J114" s="772"/>
      <c r="K114" s="250" t="s">
        <v>574</v>
      </c>
      <c r="L114" s="249" t="s">
        <v>869</v>
      </c>
      <c r="M114" s="744" t="s">
        <v>573</v>
      </c>
      <c r="N114" s="772"/>
      <c r="O114" s="250" t="s">
        <v>574</v>
      </c>
      <c r="P114" s="249" t="s">
        <v>869</v>
      </c>
      <c r="Q114" s="249" t="s">
        <v>573</v>
      </c>
      <c r="R114" s="744" t="s">
        <v>573</v>
      </c>
      <c r="S114" s="772"/>
    </row>
    <row r="115" spans="2:19" ht="23.25" customHeight="1">
      <c r="B115" s="736"/>
      <c r="C115" s="736"/>
      <c r="D115" s="296"/>
      <c r="E115" s="800"/>
      <c r="F115" s="801"/>
      <c r="G115" s="253"/>
      <c r="H115" s="297"/>
      <c r="I115" s="802"/>
      <c r="J115" s="803"/>
      <c r="K115" s="273"/>
      <c r="L115" s="297"/>
      <c r="M115" s="802"/>
      <c r="N115" s="803"/>
      <c r="O115" s="256"/>
      <c r="P115" s="297"/>
      <c r="Q115" s="254"/>
      <c r="R115" s="802"/>
      <c r="S115" s="803"/>
    </row>
    <row r="116" spans="2:19" ht="23.25" customHeight="1" outlineLevel="1">
      <c r="B116" s="736"/>
      <c r="C116" s="736"/>
      <c r="D116" s="249" t="s">
        <v>869</v>
      </c>
      <c r="E116" s="744" t="s">
        <v>573</v>
      </c>
      <c r="F116" s="772"/>
      <c r="G116" s="250" t="s">
        <v>574</v>
      </c>
      <c r="H116" s="249" t="s">
        <v>869</v>
      </c>
      <c r="I116" s="744" t="s">
        <v>573</v>
      </c>
      <c r="J116" s="772"/>
      <c r="K116" s="250" t="s">
        <v>574</v>
      </c>
      <c r="L116" s="249" t="s">
        <v>869</v>
      </c>
      <c r="M116" s="744" t="s">
        <v>573</v>
      </c>
      <c r="N116" s="772"/>
      <c r="O116" s="250" t="s">
        <v>574</v>
      </c>
      <c r="P116" s="249" t="s">
        <v>869</v>
      </c>
      <c r="Q116" s="249" t="s">
        <v>573</v>
      </c>
      <c r="R116" s="744" t="s">
        <v>573</v>
      </c>
      <c r="S116" s="772"/>
    </row>
    <row r="117" spans="2:19" ht="23.25" customHeight="1" outlineLevel="1">
      <c r="B117" s="736"/>
      <c r="C117" s="736"/>
      <c r="D117" s="296"/>
      <c r="E117" s="800"/>
      <c r="F117" s="801"/>
      <c r="G117" s="253"/>
      <c r="H117" s="297"/>
      <c r="I117" s="802"/>
      <c r="J117" s="803"/>
      <c r="K117" s="256"/>
      <c r="L117" s="297"/>
      <c r="M117" s="802"/>
      <c r="N117" s="803"/>
      <c r="O117" s="256"/>
      <c r="P117" s="297"/>
      <c r="Q117" s="254"/>
      <c r="R117" s="802"/>
      <c r="S117" s="803"/>
    </row>
    <row r="118" spans="2:19" ht="23.25" customHeight="1" outlineLevel="1">
      <c r="B118" s="736"/>
      <c r="C118" s="736"/>
      <c r="D118" s="249" t="s">
        <v>869</v>
      </c>
      <c r="E118" s="744" t="s">
        <v>573</v>
      </c>
      <c r="F118" s="772"/>
      <c r="G118" s="250" t="s">
        <v>574</v>
      </c>
      <c r="H118" s="249" t="s">
        <v>869</v>
      </c>
      <c r="I118" s="744" t="s">
        <v>573</v>
      </c>
      <c r="J118" s="772"/>
      <c r="K118" s="250" t="s">
        <v>574</v>
      </c>
      <c r="L118" s="249" t="s">
        <v>869</v>
      </c>
      <c r="M118" s="744" t="s">
        <v>573</v>
      </c>
      <c r="N118" s="772"/>
      <c r="O118" s="250" t="s">
        <v>574</v>
      </c>
      <c r="P118" s="249" t="s">
        <v>869</v>
      </c>
      <c r="Q118" s="249" t="s">
        <v>573</v>
      </c>
      <c r="R118" s="744" t="s">
        <v>573</v>
      </c>
      <c r="S118" s="772"/>
    </row>
    <row r="119" spans="2:19" ht="23.25" customHeight="1" outlineLevel="1">
      <c r="B119" s="736"/>
      <c r="C119" s="736"/>
      <c r="D119" s="296"/>
      <c r="E119" s="800"/>
      <c r="F119" s="801"/>
      <c r="G119" s="253"/>
      <c r="H119" s="297"/>
      <c r="I119" s="802"/>
      <c r="J119" s="803"/>
      <c r="K119" s="256"/>
      <c r="L119" s="297"/>
      <c r="M119" s="802"/>
      <c r="N119" s="803"/>
      <c r="O119" s="256"/>
      <c r="P119" s="297"/>
      <c r="Q119" s="254"/>
      <c r="R119" s="802"/>
      <c r="S119" s="803"/>
    </row>
    <row r="120" spans="2:19" ht="23.25" customHeight="1" outlineLevel="1">
      <c r="B120" s="736"/>
      <c r="C120" s="736"/>
      <c r="D120" s="249" t="s">
        <v>869</v>
      </c>
      <c r="E120" s="744" t="s">
        <v>573</v>
      </c>
      <c r="F120" s="772"/>
      <c r="G120" s="250" t="s">
        <v>574</v>
      </c>
      <c r="H120" s="249" t="s">
        <v>869</v>
      </c>
      <c r="I120" s="744" t="s">
        <v>573</v>
      </c>
      <c r="J120" s="772"/>
      <c r="K120" s="250" t="s">
        <v>574</v>
      </c>
      <c r="L120" s="249" t="s">
        <v>869</v>
      </c>
      <c r="M120" s="744" t="s">
        <v>573</v>
      </c>
      <c r="N120" s="772"/>
      <c r="O120" s="250" t="s">
        <v>574</v>
      </c>
      <c r="P120" s="249" t="s">
        <v>869</v>
      </c>
      <c r="Q120" s="249" t="s">
        <v>573</v>
      </c>
      <c r="R120" s="744" t="s">
        <v>573</v>
      </c>
      <c r="S120" s="772"/>
    </row>
    <row r="121" spans="2:19" ht="23.25" customHeight="1" outlineLevel="1">
      <c r="B121" s="737"/>
      <c r="C121" s="737"/>
      <c r="D121" s="296"/>
      <c r="E121" s="800"/>
      <c r="F121" s="801"/>
      <c r="G121" s="253"/>
      <c r="H121" s="297"/>
      <c r="I121" s="802"/>
      <c r="J121" s="803"/>
      <c r="K121" s="256"/>
      <c r="L121" s="297"/>
      <c r="M121" s="802"/>
      <c r="N121" s="803"/>
      <c r="O121" s="256"/>
      <c r="P121" s="297"/>
      <c r="Q121" s="254"/>
      <c r="R121" s="802"/>
      <c r="S121" s="803"/>
    </row>
    <row r="122" spans="2:3" ht="15.75" thickBot="1">
      <c r="B122" s="239"/>
      <c r="C122" s="239"/>
    </row>
    <row r="123" spans="2:19" ht="15.75" thickBot="1">
      <c r="B123" s="239"/>
      <c r="C123" s="239"/>
      <c r="D123" s="713" t="s">
        <v>495</v>
      </c>
      <c r="E123" s="714"/>
      <c r="F123" s="714"/>
      <c r="G123" s="715"/>
      <c r="H123" s="713" t="s">
        <v>496</v>
      </c>
      <c r="I123" s="714"/>
      <c r="J123" s="714"/>
      <c r="K123" s="715"/>
      <c r="L123" s="714" t="s">
        <v>497</v>
      </c>
      <c r="M123" s="714"/>
      <c r="N123" s="714"/>
      <c r="O123" s="714"/>
      <c r="P123" s="713" t="s">
        <v>498</v>
      </c>
      <c r="Q123" s="714"/>
      <c r="R123" s="714"/>
      <c r="S123" s="715"/>
    </row>
    <row r="124" spans="2:19" ht="15">
      <c r="B124" s="716" t="s">
        <v>575</v>
      </c>
      <c r="C124" s="716" t="s">
        <v>576</v>
      </c>
      <c r="D124" s="742" t="s">
        <v>577</v>
      </c>
      <c r="E124" s="751"/>
      <c r="F124" s="751"/>
      <c r="G124" s="753"/>
      <c r="H124" s="742" t="s">
        <v>577</v>
      </c>
      <c r="I124" s="751"/>
      <c r="J124" s="751"/>
      <c r="K124" s="753"/>
      <c r="L124" s="742" t="s">
        <v>577</v>
      </c>
      <c r="M124" s="751"/>
      <c r="N124" s="751"/>
      <c r="O124" s="753"/>
      <c r="P124" s="742" t="s">
        <v>577</v>
      </c>
      <c r="Q124" s="751"/>
      <c r="R124" s="751"/>
      <c r="S124" s="753"/>
    </row>
    <row r="125" spans="2:19" ht="45" customHeight="1">
      <c r="B125" s="718"/>
      <c r="C125" s="718"/>
      <c r="D125" s="804"/>
      <c r="E125" s="805"/>
      <c r="F125" s="805"/>
      <c r="G125" s="806"/>
      <c r="H125" s="807"/>
      <c r="I125" s="808"/>
      <c r="J125" s="808"/>
      <c r="K125" s="809"/>
      <c r="L125" s="807"/>
      <c r="M125" s="808"/>
      <c r="N125" s="808"/>
      <c r="O125" s="809"/>
      <c r="P125" s="807"/>
      <c r="Q125" s="808"/>
      <c r="R125" s="808"/>
      <c r="S125" s="809"/>
    </row>
    <row r="126" spans="2:19" ht="32.25" customHeight="1">
      <c r="B126" s="732" t="s">
        <v>578</v>
      </c>
      <c r="C126" s="732" t="s">
        <v>579</v>
      </c>
      <c r="D126" s="293" t="s">
        <v>580</v>
      </c>
      <c r="E126" s="346" t="s">
        <v>494</v>
      </c>
      <c r="F126" s="249" t="s">
        <v>515</v>
      </c>
      <c r="G126" s="250" t="s">
        <v>531</v>
      </c>
      <c r="H126" s="293" t="s">
        <v>580</v>
      </c>
      <c r="I126" s="346" t="s">
        <v>494</v>
      </c>
      <c r="J126" s="249" t="s">
        <v>515</v>
      </c>
      <c r="K126" s="250" t="s">
        <v>531</v>
      </c>
      <c r="L126" s="293" t="s">
        <v>580</v>
      </c>
      <c r="M126" s="346" t="s">
        <v>494</v>
      </c>
      <c r="N126" s="249" t="s">
        <v>515</v>
      </c>
      <c r="O126" s="250" t="s">
        <v>531</v>
      </c>
      <c r="P126" s="293" t="s">
        <v>580</v>
      </c>
      <c r="Q126" s="346" t="s">
        <v>494</v>
      </c>
      <c r="R126" s="249" t="s">
        <v>515</v>
      </c>
      <c r="S126" s="250" t="s">
        <v>531</v>
      </c>
    </row>
    <row r="127" spans="2:19" ht="23.25" customHeight="1">
      <c r="B127" s="733"/>
      <c r="C127" s="734"/>
      <c r="D127" s="265"/>
      <c r="E127" s="298"/>
      <c r="F127" s="252"/>
      <c r="G127" s="281"/>
      <c r="H127" s="267"/>
      <c r="I127" s="299"/>
      <c r="J127" s="267"/>
      <c r="K127" s="355"/>
      <c r="L127" s="267"/>
      <c r="M127" s="299"/>
      <c r="N127" s="267"/>
      <c r="O127" s="355"/>
      <c r="P127" s="267"/>
      <c r="Q127" s="299"/>
      <c r="R127" s="267"/>
      <c r="S127" s="355"/>
    </row>
    <row r="128" spans="2:19" ht="29.25" customHeight="1">
      <c r="B128" s="733"/>
      <c r="C128" s="732" t="s">
        <v>581</v>
      </c>
      <c r="D128" s="249" t="s">
        <v>582</v>
      </c>
      <c r="E128" s="744" t="s">
        <v>583</v>
      </c>
      <c r="F128" s="772"/>
      <c r="G128" s="250" t="s">
        <v>584</v>
      </c>
      <c r="H128" s="249" t="s">
        <v>582</v>
      </c>
      <c r="I128" s="744" t="s">
        <v>583</v>
      </c>
      <c r="J128" s="772"/>
      <c r="K128" s="250" t="s">
        <v>584</v>
      </c>
      <c r="L128" s="249" t="s">
        <v>582</v>
      </c>
      <c r="M128" s="744" t="s">
        <v>583</v>
      </c>
      <c r="N128" s="772"/>
      <c r="O128" s="250" t="s">
        <v>584</v>
      </c>
      <c r="P128" s="249" t="s">
        <v>582</v>
      </c>
      <c r="Q128" s="744" t="s">
        <v>583</v>
      </c>
      <c r="R128" s="772"/>
      <c r="S128" s="250" t="s">
        <v>584</v>
      </c>
    </row>
    <row r="129" spans="2:19" ht="39" customHeight="1">
      <c r="B129" s="734"/>
      <c r="C129" s="734"/>
      <c r="D129" s="296"/>
      <c r="E129" s="800"/>
      <c r="F129" s="801"/>
      <c r="G129" s="253"/>
      <c r="H129" s="297"/>
      <c r="I129" s="802"/>
      <c r="J129" s="803"/>
      <c r="K129" s="256"/>
      <c r="L129" s="297"/>
      <c r="M129" s="802"/>
      <c r="N129" s="803"/>
      <c r="O129" s="256"/>
      <c r="P129" s="297"/>
      <c r="Q129" s="802"/>
      <c r="R129" s="803"/>
      <c r="S129" s="256"/>
    </row>
    <row r="133" ht="15" hidden="1"/>
    <row r="134" ht="15" hidden="1"/>
    <row r="135" ht="15" hidden="1">
      <c r="D135" s="214" t="s">
        <v>585</v>
      </c>
    </row>
    <row r="136" spans="4:9" ht="15" hidden="1">
      <c r="D136" s="214" t="s">
        <v>586</v>
      </c>
      <c r="E136" s="214" t="s">
        <v>587</v>
      </c>
      <c r="F136" s="214" t="s">
        <v>588</v>
      </c>
      <c r="H136" s="214" t="s">
        <v>589</v>
      </c>
      <c r="I136" s="214" t="s">
        <v>590</v>
      </c>
    </row>
    <row r="137" spans="4:9" ht="15" hidden="1">
      <c r="D137" s="214" t="s">
        <v>591</v>
      </c>
      <c r="E137" s="214" t="s">
        <v>592</v>
      </c>
      <c r="F137" s="214" t="s">
        <v>593</v>
      </c>
      <c r="H137" s="214" t="s">
        <v>594</v>
      </c>
      <c r="I137" s="214" t="s">
        <v>595</v>
      </c>
    </row>
    <row r="138" spans="4:9" ht="15" hidden="1">
      <c r="D138" s="214" t="s">
        <v>596</v>
      </c>
      <c r="E138" s="214" t="s">
        <v>597</v>
      </c>
      <c r="F138" s="214" t="s">
        <v>598</v>
      </c>
      <c r="H138" s="214" t="s">
        <v>599</v>
      </c>
      <c r="I138" s="214" t="s">
        <v>600</v>
      </c>
    </row>
    <row r="139" spans="4:11" ht="15" hidden="1">
      <c r="D139" s="214" t="s">
        <v>601</v>
      </c>
      <c r="F139" s="214" t="s">
        <v>602</v>
      </c>
      <c r="G139" s="214" t="s">
        <v>603</v>
      </c>
      <c r="H139" s="214" t="s">
        <v>604</v>
      </c>
      <c r="I139" s="214" t="s">
        <v>605</v>
      </c>
      <c r="K139" s="214" t="s">
        <v>606</v>
      </c>
    </row>
    <row r="140" spans="4:12" ht="15" hidden="1">
      <c r="D140" s="214" t="s">
        <v>607</v>
      </c>
      <c r="F140" s="214" t="s">
        <v>608</v>
      </c>
      <c r="G140" s="214" t="s">
        <v>609</v>
      </c>
      <c r="H140" s="214" t="s">
        <v>610</v>
      </c>
      <c r="I140" s="214" t="s">
        <v>611</v>
      </c>
      <c r="K140" s="214" t="s">
        <v>612</v>
      </c>
      <c r="L140" s="214" t="s">
        <v>613</v>
      </c>
    </row>
    <row r="141" spans="4:12" ht="15" hidden="1">
      <c r="D141" s="214" t="s">
        <v>614</v>
      </c>
      <c r="E141" s="300" t="s">
        <v>615</v>
      </c>
      <c r="G141" s="214" t="s">
        <v>616</v>
      </c>
      <c r="H141" s="214" t="s">
        <v>617</v>
      </c>
      <c r="K141" s="214" t="s">
        <v>618</v>
      </c>
      <c r="L141" s="214" t="s">
        <v>619</v>
      </c>
    </row>
    <row r="142" spans="4:12" ht="15" hidden="1">
      <c r="D142" s="214" t="s">
        <v>620</v>
      </c>
      <c r="E142" s="301" t="s">
        <v>621</v>
      </c>
      <c r="K142" s="214" t="s">
        <v>622</v>
      </c>
      <c r="L142" s="214" t="s">
        <v>623</v>
      </c>
    </row>
    <row r="143" spans="5:12" ht="15" hidden="1">
      <c r="E143" s="302" t="s">
        <v>624</v>
      </c>
      <c r="H143" s="214" t="s">
        <v>625</v>
      </c>
      <c r="K143" s="214" t="s">
        <v>626</v>
      </c>
      <c r="L143" s="214" t="s">
        <v>627</v>
      </c>
    </row>
    <row r="144" spans="8:12" ht="15" hidden="1">
      <c r="H144" s="214" t="s">
        <v>628</v>
      </c>
      <c r="K144" s="214" t="s">
        <v>629</v>
      </c>
      <c r="L144" s="214" t="s">
        <v>630</v>
      </c>
    </row>
    <row r="145" spans="8:12" ht="15" hidden="1">
      <c r="H145" s="214" t="s">
        <v>631</v>
      </c>
      <c r="K145" s="214" t="s">
        <v>632</v>
      </c>
      <c r="L145" s="214" t="s">
        <v>633</v>
      </c>
    </row>
    <row r="146" spans="2:12" ht="15" hidden="1">
      <c r="B146" s="214" t="s">
        <v>634</v>
      </c>
      <c r="C146" s="214" t="s">
        <v>635</v>
      </c>
      <c r="D146" s="214" t="s">
        <v>634</v>
      </c>
      <c r="G146" s="214" t="s">
        <v>636</v>
      </c>
      <c r="H146" s="214" t="s">
        <v>637</v>
      </c>
      <c r="J146" s="214" t="s">
        <v>281</v>
      </c>
      <c r="K146" s="214" t="s">
        <v>638</v>
      </c>
      <c r="L146" s="214" t="s">
        <v>639</v>
      </c>
    </row>
    <row r="147" spans="2:11" ht="15" hidden="1">
      <c r="B147" s="214">
        <v>1</v>
      </c>
      <c r="C147" s="214" t="s">
        <v>640</v>
      </c>
      <c r="D147" s="214" t="s">
        <v>641</v>
      </c>
      <c r="E147" s="214" t="s">
        <v>531</v>
      </c>
      <c r="F147" s="214" t="s">
        <v>11</v>
      </c>
      <c r="G147" s="214" t="s">
        <v>642</v>
      </c>
      <c r="H147" s="214" t="s">
        <v>643</v>
      </c>
      <c r="J147" s="214" t="s">
        <v>618</v>
      </c>
      <c r="K147" s="214" t="s">
        <v>644</v>
      </c>
    </row>
    <row r="148" spans="2:11" ht="15" hidden="1">
      <c r="B148" s="214">
        <v>2</v>
      </c>
      <c r="C148" s="214" t="s">
        <v>645</v>
      </c>
      <c r="D148" s="214" t="s">
        <v>646</v>
      </c>
      <c r="E148" s="214" t="s">
        <v>515</v>
      </c>
      <c r="F148" s="214" t="s">
        <v>18</v>
      </c>
      <c r="G148" s="214" t="s">
        <v>647</v>
      </c>
      <c r="J148" s="214" t="s">
        <v>648</v>
      </c>
      <c r="K148" s="214" t="s">
        <v>649</v>
      </c>
    </row>
    <row r="149" spans="2:11" ht="15" hidden="1">
      <c r="B149" s="214">
        <v>3</v>
      </c>
      <c r="C149" s="214" t="s">
        <v>650</v>
      </c>
      <c r="D149" s="214" t="s">
        <v>651</v>
      </c>
      <c r="E149" s="214" t="s">
        <v>494</v>
      </c>
      <c r="G149" s="214" t="s">
        <v>652</v>
      </c>
      <c r="J149" s="214" t="s">
        <v>653</v>
      </c>
      <c r="K149" s="214" t="s">
        <v>654</v>
      </c>
    </row>
    <row r="150" spans="2:11" ht="15" hidden="1">
      <c r="B150" s="214">
        <v>4</v>
      </c>
      <c r="C150" s="214" t="s">
        <v>643</v>
      </c>
      <c r="H150" s="214" t="s">
        <v>655</v>
      </c>
      <c r="I150" s="214" t="s">
        <v>656</v>
      </c>
      <c r="J150" s="214" t="s">
        <v>657</v>
      </c>
      <c r="K150" s="214" t="s">
        <v>658</v>
      </c>
    </row>
    <row r="151" spans="4:11" ht="15" hidden="1">
      <c r="D151" s="214" t="s">
        <v>652</v>
      </c>
      <c r="H151" s="214" t="s">
        <v>659</v>
      </c>
      <c r="I151" s="214" t="s">
        <v>660</v>
      </c>
      <c r="J151" s="214" t="s">
        <v>661</v>
      </c>
      <c r="K151" s="214" t="s">
        <v>662</v>
      </c>
    </row>
    <row r="152" spans="4:11" ht="15" hidden="1">
      <c r="D152" s="214" t="s">
        <v>663</v>
      </c>
      <c r="H152" s="214" t="s">
        <v>664</v>
      </c>
      <c r="I152" s="214" t="s">
        <v>665</v>
      </c>
      <c r="J152" s="214" t="s">
        <v>666</v>
      </c>
      <c r="K152" s="214" t="s">
        <v>667</v>
      </c>
    </row>
    <row r="153" spans="4:11" ht="15" hidden="1">
      <c r="D153" s="214" t="s">
        <v>311</v>
      </c>
      <c r="H153" s="214" t="s">
        <v>668</v>
      </c>
      <c r="J153" s="214" t="s">
        <v>669</v>
      </c>
      <c r="K153" s="214" t="s">
        <v>670</v>
      </c>
    </row>
    <row r="154" spans="8:10" ht="15" hidden="1">
      <c r="H154" s="214" t="s">
        <v>671</v>
      </c>
      <c r="J154" s="214" t="s">
        <v>672</v>
      </c>
    </row>
    <row r="155" spans="4:11" ht="60" hidden="1">
      <c r="D155" s="303" t="s">
        <v>673</v>
      </c>
      <c r="E155" s="214" t="s">
        <v>674</v>
      </c>
      <c r="F155" s="214" t="s">
        <v>675</v>
      </c>
      <c r="G155" s="214" t="s">
        <v>676</v>
      </c>
      <c r="H155" s="214" t="s">
        <v>677</v>
      </c>
      <c r="I155" s="214" t="s">
        <v>678</v>
      </c>
      <c r="J155" s="214" t="s">
        <v>679</v>
      </c>
      <c r="K155" s="214" t="s">
        <v>680</v>
      </c>
    </row>
    <row r="156" spans="2:11" ht="75" hidden="1">
      <c r="B156" s="214" t="s">
        <v>681</v>
      </c>
      <c r="C156" s="214" t="s">
        <v>682</v>
      </c>
      <c r="D156" s="303" t="s">
        <v>683</v>
      </c>
      <c r="E156" s="214" t="s">
        <v>684</v>
      </c>
      <c r="F156" s="214" t="s">
        <v>685</v>
      </c>
      <c r="G156" s="214" t="s">
        <v>686</v>
      </c>
      <c r="H156" s="214" t="s">
        <v>687</v>
      </c>
      <c r="I156" s="214" t="s">
        <v>688</v>
      </c>
      <c r="J156" s="214" t="s">
        <v>689</v>
      </c>
      <c r="K156" s="214" t="s">
        <v>690</v>
      </c>
    </row>
    <row r="157" spans="2:11" ht="45" hidden="1">
      <c r="B157" s="214" t="s">
        <v>691</v>
      </c>
      <c r="C157" s="214" t="s">
        <v>692</v>
      </c>
      <c r="D157" s="303" t="s">
        <v>693</v>
      </c>
      <c r="E157" s="214" t="s">
        <v>694</v>
      </c>
      <c r="F157" s="214" t="s">
        <v>695</v>
      </c>
      <c r="G157" s="214" t="s">
        <v>696</v>
      </c>
      <c r="H157" s="214" t="s">
        <v>697</v>
      </c>
      <c r="I157" s="214" t="s">
        <v>698</v>
      </c>
      <c r="J157" s="214" t="s">
        <v>699</v>
      </c>
      <c r="K157" s="214" t="s">
        <v>700</v>
      </c>
    </row>
    <row r="158" spans="2:11" ht="15" hidden="1">
      <c r="B158" s="214" t="s">
        <v>701</v>
      </c>
      <c r="C158" s="214" t="s">
        <v>702</v>
      </c>
      <c r="F158" s="214" t="s">
        <v>703</v>
      </c>
      <c r="G158" s="214" t="s">
        <v>704</v>
      </c>
      <c r="H158" s="214" t="s">
        <v>705</v>
      </c>
      <c r="I158" s="214" t="s">
        <v>706</v>
      </c>
      <c r="J158" s="214" t="s">
        <v>707</v>
      </c>
      <c r="K158" s="214" t="s">
        <v>708</v>
      </c>
    </row>
    <row r="159" spans="2:11" ht="15" hidden="1">
      <c r="B159" s="214" t="s">
        <v>709</v>
      </c>
      <c r="G159" s="214" t="s">
        <v>710</v>
      </c>
      <c r="H159" s="214" t="s">
        <v>711</v>
      </c>
      <c r="I159" s="214" t="s">
        <v>712</v>
      </c>
      <c r="J159" s="214" t="s">
        <v>713</v>
      </c>
      <c r="K159" s="214" t="s">
        <v>714</v>
      </c>
    </row>
    <row r="160" spans="3:10" ht="15" hidden="1">
      <c r="C160" s="214" t="s">
        <v>715</v>
      </c>
      <c r="J160" s="214" t="s">
        <v>716</v>
      </c>
    </row>
    <row r="161" spans="3:10" ht="15" hidden="1">
      <c r="C161" s="214" t="s">
        <v>717</v>
      </c>
      <c r="I161" s="214" t="s">
        <v>718</v>
      </c>
      <c r="J161" s="214" t="s">
        <v>719</v>
      </c>
    </row>
    <row r="162" spans="2:10" ht="15" hidden="1">
      <c r="B162" s="304" t="s">
        <v>720</v>
      </c>
      <c r="C162" s="214" t="s">
        <v>721</v>
      </c>
      <c r="I162" s="214" t="s">
        <v>722</v>
      </c>
      <c r="J162" s="214" t="s">
        <v>723</v>
      </c>
    </row>
    <row r="163" spans="2:10" ht="15" hidden="1">
      <c r="B163" s="304" t="s">
        <v>29</v>
      </c>
      <c r="C163" s="214" t="s">
        <v>724</v>
      </c>
      <c r="D163" s="214" t="s">
        <v>725</v>
      </c>
      <c r="E163" s="214" t="s">
        <v>726</v>
      </c>
      <c r="I163" s="214" t="s">
        <v>727</v>
      </c>
      <c r="J163" s="214" t="s">
        <v>281</v>
      </c>
    </row>
    <row r="164" spans="2:9" ht="15" hidden="1">
      <c r="B164" s="304" t="s">
        <v>16</v>
      </c>
      <c r="D164" s="214" t="s">
        <v>728</v>
      </c>
      <c r="E164" s="214" t="s">
        <v>729</v>
      </c>
      <c r="H164" s="214" t="s">
        <v>594</v>
      </c>
      <c r="I164" s="214" t="s">
        <v>730</v>
      </c>
    </row>
    <row r="165" spans="2:10" ht="15" hidden="1">
      <c r="B165" s="304" t="s">
        <v>34</v>
      </c>
      <c r="D165" s="214" t="s">
        <v>731</v>
      </c>
      <c r="E165" s="214" t="s">
        <v>732</v>
      </c>
      <c r="H165" s="214" t="s">
        <v>604</v>
      </c>
      <c r="I165" s="214" t="s">
        <v>733</v>
      </c>
      <c r="J165" s="214" t="s">
        <v>870</v>
      </c>
    </row>
    <row r="166" spans="2:10" ht="15" hidden="1">
      <c r="B166" s="304" t="s">
        <v>734</v>
      </c>
      <c r="C166" s="214" t="s">
        <v>735</v>
      </c>
      <c r="D166" s="214" t="s">
        <v>736</v>
      </c>
      <c r="H166" s="214" t="s">
        <v>610</v>
      </c>
      <c r="I166" s="214" t="s">
        <v>737</v>
      </c>
      <c r="J166" s="214" t="s">
        <v>871</v>
      </c>
    </row>
    <row r="167" spans="2:9" ht="15" hidden="1">
      <c r="B167" s="304" t="s">
        <v>738</v>
      </c>
      <c r="C167" s="214" t="s">
        <v>739</v>
      </c>
      <c r="H167" s="214" t="s">
        <v>617</v>
      </c>
      <c r="I167" s="214" t="s">
        <v>740</v>
      </c>
    </row>
    <row r="168" spans="2:9" ht="15" hidden="1">
      <c r="B168" s="304" t="s">
        <v>741</v>
      </c>
      <c r="C168" s="214" t="s">
        <v>742</v>
      </c>
      <c r="E168" s="214" t="s">
        <v>743</v>
      </c>
      <c r="H168" s="214" t="s">
        <v>744</v>
      </c>
      <c r="I168" s="214" t="s">
        <v>745</v>
      </c>
    </row>
    <row r="169" spans="2:9" ht="15" hidden="1">
      <c r="B169" s="304" t="s">
        <v>746</v>
      </c>
      <c r="C169" s="214" t="s">
        <v>747</v>
      </c>
      <c r="E169" s="214" t="s">
        <v>748</v>
      </c>
      <c r="H169" s="214" t="s">
        <v>749</v>
      </c>
      <c r="I169" s="214" t="s">
        <v>750</v>
      </c>
    </row>
    <row r="170" spans="2:9" ht="15" hidden="1">
      <c r="B170" s="304" t="s">
        <v>751</v>
      </c>
      <c r="C170" s="214" t="s">
        <v>752</v>
      </c>
      <c r="E170" s="214" t="s">
        <v>753</v>
      </c>
      <c r="H170" s="214" t="s">
        <v>754</v>
      </c>
      <c r="I170" s="214" t="s">
        <v>755</v>
      </c>
    </row>
    <row r="171" spans="2:9" ht="15" hidden="1">
      <c r="B171" s="304" t="s">
        <v>756</v>
      </c>
      <c r="C171" s="214" t="s">
        <v>757</v>
      </c>
      <c r="E171" s="214" t="s">
        <v>758</v>
      </c>
      <c r="H171" s="214" t="s">
        <v>759</v>
      </c>
      <c r="I171" s="214" t="s">
        <v>760</v>
      </c>
    </row>
    <row r="172" spans="2:9" ht="15" hidden="1">
      <c r="B172" s="304" t="s">
        <v>761</v>
      </c>
      <c r="C172" s="214" t="s">
        <v>762</v>
      </c>
      <c r="E172" s="214" t="s">
        <v>763</v>
      </c>
      <c r="H172" s="214" t="s">
        <v>764</v>
      </c>
      <c r="I172" s="214" t="s">
        <v>765</v>
      </c>
    </row>
    <row r="173" spans="2:9" ht="15" hidden="1">
      <c r="B173" s="304" t="s">
        <v>766</v>
      </c>
      <c r="C173" s="214" t="s">
        <v>281</v>
      </c>
      <c r="E173" s="214" t="s">
        <v>767</v>
      </c>
      <c r="H173" s="214" t="s">
        <v>768</v>
      </c>
      <c r="I173" s="214" t="s">
        <v>769</v>
      </c>
    </row>
    <row r="174" spans="2:9" ht="15" hidden="1">
      <c r="B174" s="304" t="s">
        <v>770</v>
      </c>
      <c r="E174" s="214" t="s">
        <v>771</v>
      </c>
      <c r="H174" s="214" t="s">
        <v>772</v>
      </c>
      <c r="I174" s="214" t="s">
        <v>773</v>
      </c>
    </row>
    <row r="175" spans="2:9" ht="15" hidden="1">
      <c r="B175" s="304" t="s">
        <v>774</v>
      </c>
      <c r="E175" s="214" t="s">
        <v>775</v>
      </c>
      <c r="H175" s="214" t="s">
        <v>776</v>
      </c>
      <c r="I175" s="214" t="s">
        <v>777</v>
      </c>
    </row>
    <row r="176" spans="2:9" ht="15" hidden="1">
      <c r="B176" s="304" t="s">
        <v>778</v>
      </c>
      <c r="E176" s="214" t="s">
        <v>779</v>
      </c>
      <c r="H176" s="214" t="s">
        <v>780</v>
      </c>
      <c r="I176" s="214" t="s">
        <v>781</v>
      </c>
    </row>
    <row r="177" spans="2:9" ht="15" hidden="1">
      <c r="B177" s="304" t="s">
        <v>782</v>
      </c>
      <c r="H177" s="214" t="s">
        <v>783</v>
      </c>
      <c r="I177" s="214" t="s">
        <v>784</v>
      </c>
    </row>
    <row r="178" spans="2:8" ht="15" hidden="1">
      <c r="B178" s="304" t="s">
        <v>785</v>
      </c>
      <c r="H178" s="214" t="s">
        <v>786</v>
      </c>
    </row>
    <row r="179" spans="2:8" ht="15" hidden="1">
      <c r="B179" s="304" t="s">
        <v>787</v>
      </c>
      <c r="H179" s="214" t="s">
        <v>788</v>
      </c>
    </row>
    <row r="180" spans="2:8" ht="15" hidden="1">
      <c r="B180" s="304" t="s">
        <v>789</v>
      </c>
      <c r="H180" s="214" t="s">
        <v>790</v>
      </c>
    </row>
    <row r="181" spans="2:8" ht="15" hidden="1">
      <c r="B181" s="304" t="s">
        <v>791</v>
      </c>
      <c r="H181" s="214" t="s">
        <v>792</v>
      </c>
    </row>
    <row r="182" spans="2:8" ht="15" hidden="1">
      <c r="B182" s="304" t="s">
        <v>793</v>
      </c>
      <c r="D182" t="s">
        <v>794</v>
      </c>
      <c r="H182" s="214" t="s">
        <v>795</v>
      </c>
    </row>
    <row r="183" spans="2:8" ht="15" hidden="1">
      <c r="B183" s="304" t="s">
        <v>796</v>
      </c>
      <c r="D183" t="s">
        <v>797</v>
      </c>
      <c r="H183" s="214" t="s">
        <v>798</v>
      </c>
    </row>
    <row r="184" spans="2:8" ht="15" hidden="1">
      <c r="B184" s="304" t="s">
        <v>799</v>
      </c>
      <c r="D184" t="s">
        <v>800</v>
      </c>
      <c r="H184" s="214" t="s">
        <v>801</v>
      </c>
    </row>
    <row r="185" spans="2:8" ht="15" hidden="1">
      <c r="B185" s="304" t="s">
        <v>802</v>
      </c>
      <c r="D185" t="s">
        <v>797</v>
      </c>
      <c r="H185" s="214" t="s">
        <v>803</v>
      </c>
    </row>
    <row r="186" spans="2:4" ht="15" hidden="1">
      <c r="B186" s="304" t="s">
        <v>804</v>
      </c>
      <c r="D186" t="s">
        <v>805</v>
      </c>
    </row>
    <row r="187" spans="2:4" ht="15" hidden="1">
      <c r="B187" s="304" t="s">
        <v>806</v>
      </c>
      <c r="D187" t="s">
        <v>797</v>
      </c>
    </row>
    <row r="188" ht="15" hidden="1">
      <c r="B188" s="304" t="s">
        <v>807</v>
      </c>
    </row>
    <row r="189" ht="15" hidden="1">
      <c r="B189" s="304" t="s">
        <v>808</v>
      </c>
    </row>
    <row r="190" ht="15" hidden="1">
      <c r="B190" s="304" t="s">
        <v>809</v>
      </c>
    </row>
    <row r="191" ht="15" hidden="1">
      <c r="B191" s="304" t="s">
        <v>810</v>
      </c>
    </row>
    <row r="192" ht="15" hidden="1">
      <c r="B192" s="304" t="s">
        <v>811</v>
      </c>
    </row>
    <row r="193" ht="15" hidden="1">
      <c r="B193" s="304" t="s">
        <v>812</v>
      </c>
    </row>
    <row r="194" ht="15" hidden="1">
      <c r="B194" s="304" t="s">
        <v>813</v>
      </c>
    </row>
    <row r="195" ht="15" hidden="1">
      <c r="B195" s="304" t="s">
        <v>814</v>
      </c>
    </row>
    <row r="196" ht="15" hidden="1">
      <c r="B196" s="304" t="s">
        <v>815</v>
      </c>
    </row>
    <row r="197" ht="15" hidden="1">
      <c r="B197" s="304" t="s">
        <v>51</v>
      </c>
    </row>
    <row r="198" ht="15" hidden="1">
      <c r="B198" s="304" t="s">
        <v>57</v>
      </c>
    </row>
    <row r="199" ht="15" hidden="1">
      <c r="B199" s="304" t="s">
        <v>59</v>
      </c>
    </row>
    <row r="200" ht="15" hidden="1">
      <c r="B200" s="304" t="s">
        <v>61</v>
      </c>
    </row>
    <row r="201" ht="15" hidden="1">
      <c r="B201" s="304" t="s">
        <v>23</v>
      </c>
    </row>
    <row r="202" ht="15" hidden="1">
      <c r="B202" s="304" t="s">
        <v>63</v>
      </c>
    </row>
    <row r="203" ht="15" hidden="1">
      <c r="B203" s="304" t="s">
        <v>65</v>
      </c>
    </row>
    <row r="204" ht="15" hidden="1">
      <c r="B204" s="304" t="s">
        <v>68</v>
      </c>
    </row>
    <row r="205" ht="15" hidden="1">
      <c r="B205" s="304" t="s">
        <v>69</v>
      </c>
    </row>
    <row r="206" ht="15" hidden="1">
      <c r="B206" s="304" t="s">
        <v>70</v>
      </c>
    </row>
    <row r="207" ht="15" hidden="1">
      <c r="B207" s="304" t="s">
        <v>71</v>
      </c>
    </row>
    <row r="208" ht="15" hidden="1">
      <c r="B208" s="304" t="s">
        <v>816</v>
      </c>
    </row>
    <row r="209" ht="15" hidden="1">
      <c r="B209" s="304" t="s">
        <v>817</v>
      </c>
    </row>
    <row r="210" ht="15" hidden="1">
      <c r="B210" s="304" t="s">
        <v>75</v>
      </c>
    </row>
    <row r="211" ht="15" hidden="1">
      <c r="B211" s="304" t="s">
        <v>77</v>
      </c>
    </row>
    <row r="212" ht="15" hidden="1">
      <c r="B212" s="304" t="s">
        <v>81</v>
      </c>
    </row>
    <row r="213" ht="15" hidden="1">
      <c r="B213" s="304" t="s">
        <v>818</v>
      </c>
    </row>
    <row r="214" ht="15" hidden="1">
      <c r="B214" s="304" t="s">
        <v>819</v>
      </c>
    </row>
    <row r="215" ht="15" hidden="1">
      <c r="B215" s="304" t="s">
        <v>820</v>
      </c>
    </row>
    <row r="216" ht="15" hidden="1">
      <c r="B216" s="304" t="s">
        <v>79</v>
      </c>
    </row>
    <row r="217" ht="15" hidden="1">
      <c r="B217" s="304" t="s">
        <v>80</v>
      </c>
    </row>
    <row r="218" ht="15" hidden="1">
      <c r="B218" s="304" t="s">
        <v>83</v>
      </c>
    </row>
    <row r="219" ht="15" hidden="1">
      <c r="B219" s="304" t="s">
        <v>85</v>
      </c>
    </row>
    <row r="220" ht="15" hidden="1">
      <c r="B220" s="304" t="s">
        <v>821</v>
      </c>
    </row>
    <row r="221" ht="15" hidden="1">
      <c r="B221" s="304" t="s">
        <v>84</v>
      </c>
    </row>
    <row r="222" ht="15" hidden="1">
      <c r="B222" s="304" t="s">
        <v>86</v>
      </c>
    </row>
    <row r="223" ht="15" hidden="1">
      <c r="B223" s="304" t="s">
        <v>89</v>
      </c>
    </row>
    <row r="224" ht="15" hidden="1">
      <c r="B224" s="304" t="s">
        <v>88</v>
      </c>
    </row>
    <row r="225" ht="15" hidden="1">
      <c r="B225" s="304" t="s">
        <v>822</v>
      </c>
    </row>
    <row r="226" ht="15" hidden="1">
      <c r="B226" s="304" t="s">
        <v>95</v>
      </c>
    </row>
    <row r="227" ht="15" hidden="1">
      <c r="B227" s="304" t="s">
        <v>97</v>
      </c>
    </row>
    <row r="228" ht="15" hidden="1">
      <c r="B228" s="304" t="s">
        <v>98</v>
      </c>
    </row>
    <row r="229" ht="15" hidden="1">
      <c r="B229" s="304" t="s">
        <v>99</v>
      </c>
    </row>
    <row r="230" ht="15" hidden="1">
      <c r="B230" s="304" t="s">
        <v>823</v>
      </c>
    </row>
    <row r="231" ht="15" hidden="1">
      <c r="B231" s="304" t="s">
        <v>824</v>
      </c>
    </row>
    <row r="232" ht="15" hidden="1">
      <c r="B232" s="304" t="s">
        <v>100</v>
      </c>
    </row>
    <row r="233" ht="15" hidden="1">
      <c r="B233" s="304" t="s">
        <v>154</v>
      </c>
    </row>
    <row r="234" ht="15" hidden="1">
      <c r="B234" s="304" t="s">
        <v>825</v>
      </c>
    </row>
    <row r="235" ht="30" hidden="1">
      <c r="B235" s="304" t="s">
        <v>826</v>
      </c>
    </row>
    <row r="236" ht="15" hidden="1">
      <c r="B236" s="304" t="s">
        <v>105</v>
      </c>
    </row>
    <row r="237" ht="15" hidden="1">
      <c r="B237" s="304" t="s">
        <v>107</v>
      </c>
    </row>
    <row r="238" ht="15" hidden="1">
      <c r="B238" s="304" t="s">
        <v>827</v>
      </c>
    </row>
    <row r="239" ht="15" hidden="1">
      <c r="B239" s="304" t="s">
        <v>155</v>
      </c>
    </row>
    <row r="240" ht="15" hidden="1">
      <c r="B240" s="304" t="s">
        <v>172</v>
      </c>
    </row>
    <row r="241" ht="15" hidden="1">
      <c r="B241" s="304" t="s">
        <v>106</v>
      </c>
    </row>
    <row r="242" ht="15" hidden="1">
      <c r="B242" s="304" t="s">
        <v>110</v>
      </c>
    </row>
    <row r="243" ht="15" hidden="1">
      <c r="B243" s="304" t="s">
        <v>104</v>
      </c>
    </row>
    <row r="244" ht="15" hidden="1">
      <c r="B244" s="304" t="s">
        <v>126</v>
      </c>
    </row>
    <row r="245" ht="15" hidden="1">
      <c r="B245" s="304" t="s">
        <v>828</v>
      </c>
    </row>
    <row r="246" ht="15" hidden="1">
      <c r="B246" s="304" t="s">
        <v>112</v>
      </c>
    </row>
    <row r="247" ht="15" hidden="1">
      <c r="B247" s="304" t="s">
        <v>115</v>
      </c>
    </row>
    <row r="248" ht="15" hidden="1">
      <c r="B248" s="304" t="s">
        <v>121</v>
      </c>
    </row>
    <row r="249" ht="15" hidden="1">
      <c r="B249" s="304" t="s">
        <v>118</v>
      </c>
    </row>
    <row r="250" ht="30" hidden="1">
      <c r="B250" s="304" t="s">
        <v>829</v>
      </c>
    </row>
    <row r="251" ht="15" hidden="1">
      <c r="B251" s="304" t="s">
        <v>116</v>
      </c>
    </row>
    <row r="252" ht="15" hidden="1">
      <c r="B252" s="304" t="s">
        <v>117</v>
      </c>
    </row>
    <row r="253" ht="15" hidden="1">
      <c r="B253" s="304" t="s">
        <v>128</v>
      </c>
    </row>
    <row r="254" ht="15" hidden="1">
      <c r="B254" s="304" t="s">
        <v>125</v>
      </c>
    </row>
    <row r="255" ht="15" hidden="1">
      <c r="B255" s="304" t="s">
        <v>124</v>
      </c>
    </row>
    <row r="256" ht="15" hidden="1">
      <c r="B256" s="304" t="s">
        <v>127</v>
      </c>
    </row>
    <row r="257" ht="15" hidden="1">
      <c r="B257" s="304" t="s">
        <v>119</v>
      </c>
    </row>
    <row r="258" ht="15" hidden="1">
      <c r="B258" s="304" t="s">
        <v>120</v>
      </c>
    </row>
    <row r="259" ht="15" hidden="1">
      <c r="B259" s="304" t="s">
        <v>113</v>
      </c>
    </row>
    <row r="260" ht="15" hidden="1">
      <c r="B260" s="304" t="s">
        <v>114</v>
      </c>
    </row>
    <row r="261" ht="15" hidden="1">
      <c r="B261" s="304" t="s">
        <v>129</v>
      </c>
    </row>
    <row r="262" ht="15" hidden="1">
      <c r="B262" s="304" t="s">
        <v>135</v>
      </c>
    </row>
    <row r="263" ht="15" hidden="1">
      <c r="B263" s="304" t="s">
        <v>136</v>
      </c>
    </row>
    <row r="264" ht="15" hidden="1">
      <c r="B264" s="304" t="s">
        <v>134</v>
      </c>
    </row>
    <row r="265" ht="15" hidden="1">
      <c r="B265" s="304" t="s">
        <v>830</v>
      </c>
    </row>
    <row r="266" ht="15" hidden="1">
      <c r="B266" s="304" t="s">
        <v>131</v>
      </c>
    </row>
    <row r="267" ht="15" hidden="1">
      <c r="B267" s="304" t="s">
        <v>130</v>
      </c>
    </row>
    <row r="268" ht="15" hidden="1">
      <c r="B268" s="304" t="s">
        <v>138</v>
      </c>
    </row>
    <row r="269" ht="15" hidden="1">
      <c r="B269" s="304" t="s">
        <v>139</v>
      </c>
    </row>
    <row r="270" ht="15" hidden="1">
      <c r="B270" s="304" t="s">
        <v>141</v>
      </c>
    </row>
    <row r="271" ht="15" hidden="1">
      <c r="B271" s="304" t="s">
        <v>144</v>
      </c>
    </row>
    <row r="272" ht="15" hidden="1">
      <c r="B272" s="304" t="s">
        <v>145</v>
      </c>
    </row>
    <row r="273" ht="15" hidden="1">
      <c r="B273" s="304" t="s">
        <v>140</v>
      </c>
    </row>
    <row r="274" ht="15" hidden="1">
      <c r="B274" s="304" t="s">
        <v>142</v>
      </c>
    </row>
    <row r="275" ht="15" hidden="1">
      <c r="B275" s="304" t="s">
        <v>146</v>
      </c>
    </row>
    <row r="276" ht="15" hidden="1">
      <c r="B276" s="304" t="s">
        <v>831</v>
      </c>
    </row>
    <row r="277" ht="15" hidden="1">
      <c r="B277" s="304" t="s">
        <v>143</v>
      </c>
    </row>
    <row r="278" ht="15" hidden="1">
      <c r="B278" s="304" t="s">
        <v>151</v>
      </c>
    </row>
    <row r="279" ht="15" hidden="1">
      <c r="B279" s="304" t="s">
        <v>152</v>
      </c>
    </row>
    <row r="280" ht="15" hidden="1">
      <c r="B280" s="304" t="s">
        <v>153</v>
      </c>
    </row>
    <row r="281" ht="15" hidden="1">
      <c r="B281" s="304" t="s">
        <v>160</v>
      </c>
    </row>
    <row r="282" ht="15" hidden="1">
      <c r="B282" s="304" t="s">
        <v>173</v>
      </c>
    </row>
    <row r="283" ht="15" hidden="1">
      <c r="B283" s="304" t="s">
        <v>161</v>
      </c>
    </row>
    <row r="284" ht="15" hidden="1">
      <c r="B284" s="304" t="s">
        <v>168</v>
      </c>
    </row>
    <row r="285" ht="15" hidden="1">
      <c r="B285" s="304" t="s">
        <v>164</v>
      </c>
    </row>
    <row r="286" ht="15" hidden="1">
      <c r="B286" s="304" t="s">
        <v>66</v>
      </c>
    </row>
    <row r="287" ht="15" hidden="1">
      <c r="B287" s="304" t="s">
        <v>158</v>
      </c>
    </row>
    <row r="288" ht="15" hidden="1">
      <c r="B288" s="304" t="s">
        <v>162</v>
      </c>
    </row>
    <row r="289" ht="15" hidden="1">
      <c r="B289" s="304" t="s">
        <v>159</v>
      </c>
    </row>
    <row r="290" ht="15" hidden="1">
      <c r="B290" s="304" t="s">
        <v>174</v>
      </c>
    </row>
    <row r="291" ht="15" hidden="1">
      <c r="B291" s="304" t="s">
        <v>832</v>
      </c>
    </row>
    <row r="292" ht="15" hidden="1">
      <c r="B292" s="304" t="s">
        <v>167</v>
      </c>
    </row>
    <row r="293" ht="15" hidden="1">
      <c r="B293" s="304" t="s">
        <v>175</v>
      </c>
    </row>
    <row r="294" ht="15" hidden="1">
      <c r="B294" s="304" t="s">
        <v>163</v>
      </c>
    </row>
    <row r="295" ht="15" hidden="1">
      <c r="B295" s="304" t="s">
        <v>178</v>
      </c>
    </row>
    <row r="296" ht="15" hidden="1">
      <c r="B296" s="304" t="s">
        <v>833</v>
      </c>
    </row>
    <row r="297" ht="15" hidden="1">
      <c r="B297" s="304" t="s">
        <v>183</v>
      </c>
    </row>
    <row r="298" ht="15" hidden="1">
      <c r="B298" s="304" t="s">
        <v>180</v>
      </c>
    </row>
    <row r="299" ht="15" hidden="1">
      <c r="B299" s="304" t="s">
        <v>179</v>
      </c>
    </row>
    <row r="300" ht="15" hidden="1">
      <c r="B300" s="304" t="s">
        <v>188</v>
      </c>
    </row>
    <row r="301" ht="15" hidden="1">
      <c r="B301" s="304" t="s">
        <v>184</v>
      </c>
    </row>
    <row r="302" ht="15" hidden="1">
      <c r="B302" s="304" t="s">
        <v>185</v>
      </c>
    </row>
    <row r="303" ht="15" hidden="1">
      <c r="B303" s="304" t="s">
        <v>186</v>
      </c>
    </row>
    <row r="304" ht="15" hidden="1">
      <c r="B304" s="304" t="s">
        <v>187</v>
      </c>
    </row>
    <row r="305" ht="15" hidden="1">
      <c r="B305" s="304" t="s">
        <v>189</v>
      </c>
    </row>
    <row r="306" ht="15" hidden="1">
      <c r="B306" s="304" t="s">
        <v>834</v>
      </c>
    </row>
    <row r="307" ht="15" hidden="1">
      <c r="B307" s="304" t="s">
        <v>190</v>
      </c>
    </row>
    <row r="308" ht="15" hidden="1">
      <c r="B308" s="304" t="s">
        <v>191</v>
      </c>
    </row>
    <row r="309" ht="15" hidden="1">
      <c r="B309" s="304" t="s">
        <v>196</v>
      </c>
    </row>
    <row r="310" ht="15" hidden="1">
      <c r="B310" s="304" t="s">
        <v>197</v>
      </c>
    </row>
    <row r="311" ht="30" hidden="1">
      <c r="B311" s="304" t="s">
        <v>156</v>
      </c>
    </row>
    <row r="312" ht="15" hidden="1">
      <c r="B312" s="304" t="s">
        <v>835</v>
      </c>
    </row>
    <row r="313" ht="15" hidden="1">
      <c r="B313" s="304" t="s">
        <v>836</v>
      </c>
    </row>
    <row r="314" ht="15" hidden="1">
      <c r="B314" s="304" t="s">
        <v>198</v>
      </c>
    </row>
    <row r="315" ht="15" hidden="1">
      <c r="B315" s="304" t="s">
        <v>157</v>
      </c>
    </row>
    <row r="316" ht="15" hidden="1">
      <c r="B316" s="304" t="s">
        <v>837</v>
      </c>
    </row>
    <row r="317" ht="15" hidden="1">
      <c r="B317" s="304" t="s">
        <v>170</v>
      </c>
    </row>
    <row r="318" ht="15" hidden="1">
      <c r="B318" s="304" t="s">
        <v>202</v>
      </c>
    </row>
    <row r="319" ht="15" hidden="1">
      <c r="B319" s="304" t="s">
        <v>203</v>
      </c>
    </row>
    <row r="320" ht="15" hidden="1">
      <c r="B320" s="304" t="s">
        <v>182</v>
      </c>
    </row>
    <row r="321" ht="15" hidden="1"/>
  </sheetData>
  <sheetProtection/>
  <mergeCells count="352">
    <mergeCell ref="Q128:R128"/>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D123:G123"/>
    <mergeCell ref="H123:K123"/>
    <mergeCell ref="L123:O123"/>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R117:S117"/>
    <mergeCell ref="E118:F118"/>
    <mergeCell ref="I118:J118"/>
    <mergeCell ref="M118:N118"/>
    <mergeCell ref="R118:S118"/>
    <mergeCell ref="E119:F119"/>
    <mergeCell ref="I119:J119"/>
    <mergeCell ref="M119:N119"/>
    <mergeCell ref="R119:S119"/>
    <mergeCell ref="R114:S114"/>
    <mergeCell ref="E115:F115"/>
    <mergeCell ref="I115:J115"/>
    <mergeCell ref="M115:N115"/>
    <mergeCell ref="R115:S115"/>
    <mergeCell ref="E116:F116"/>
    <mergeCell ref="I116:J116"/>
    <mergeCell ref="M116:N116"/>
    <mergeCell ref="R116:S116"/>
    <mergeCell ref="B112:B121"/>
    <mergeCell ref="C112:C113"/>
    <mergeCell ref="C114:C121"/>
    <mergeCell ref="E114:F114"/>
    <mergeCell ref="I114:J114"/>
    <mergeCell ref="M114:N114"/>
    <mergeCell ref="E117:F117"/>
    <mergeCell ref="I117:J117"/>
    <mergeCell ref="M117:N117"/>
    <mergeCell ref="E120:F120"/>
    <mergeCell ref="R102:S102"/>
    <mergeCell ref="F103:G103"/>
    <mergeCell ref="J103:K103"/>
    <mergeCell ref="N103:O103"/>
    <mergeCell ref="R103:S103"/>
    <mergeCell ref="C104:C111"/>
    <mergeCell ref="S98:S99"/>
    <mergeCell ref="D101:G101"/>
    <mergeCell ref="H101:K101"/>
    <mergeCell ref="L101:O101"/>
    <mergeCell ref="P101:S101"/>
    <mergeCell ref="B102:B111"/>
    <mergeCell ref="C102:C103"/>
    <mergeCell ref="F102:G102"/>
    <mergeCell ref="J102:K102"/>
    <mergeCell ref="N102:O102"/>
    <mergeCell ref="M98:M99"/>
    <mergeCell ref="N98:N99"/>
    <mergeCell ref="O98:O99"/>
    <mergeCell ref="P98:P99"/>
    <mergeCell ref="Q98:Q99"/>
    <mergeCell ref="R98:R99"/>
    <mergeCell ref="S95:S96"/>
    <mergeCell ref="D98:D99"/>
    <mergeCell ref="E98:E99"/>
    <mergeCell ref="F98:F99"/>
    <mergeCell ref="G98:G99"/>
    <mergeCell ref="H98:H99"/>
    <mergeCell ref="I98:I99"/>
    <mergeCell ref="J98:J99"/>
    <mergeCell ref="K98:K99"/>
    <mergeCell ref="L98:L99"/>
    <mergeCell ref="M95:M96"/>
    <mergeCell ref="N95:N96"/>
    <mergeCell ref="O95:O96"/>
    <mergeCell ref="P95:P96"/>
    <mergeCell ref="Q95:Q96"/>
    <mergeCell ref="R95:R96"/>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D87:E87"/>
    <mergeCell ref="B88:B99"/>
    <mergeCell ref="C88:C99"/>
    <mergeCell ref="D89:D90"/>
    <mergeCell ref="E89:E90"/>
    <mergeCell ref="F89:F90"/>
    <mergeCell ref="D85:G85"/>
    <mergeCell ref="H85:K85"/>
    <mergeCell ref="L85:O85"/>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C70:C76"/>
    <mergeCell ref="F70:G70"/>
    <mergeCell ref="J70:K70"/>
    <mergeCell ref="N70:O70"/>
    <mergeCell ref="R70:S70"/>
    <mergeCell ref="F71:G71"/>
    <mergeCell ref="J71:K71"/>
    <mergeCell ref="N71:O71"/>
    <mergeCell ref="R71:S71"/>
    <mergeCell ref="F72:G72"/>
    <mergeCell ref="B68:B76"/>
    <mergeCell ref="C68:C69"/>
    <mergeCell ref="F68:G68"/>
    <mergeCell ref="J68:K68"/>
    <mergeCell ref="N68:O68"/>
    <mergeCell ref="R68:S68"/>
    <mergeCell ref="F69:G69"/>
    <mergeCell ref="J69:K69"/>
    <mergeCell ref="N69:O69"/>
    <mergeCell ref="R69:S69"/>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L62:M62"/>
    <mergeCell ref="N62:O62"/>
    <mergeCell ref="P62:Q62"/>
    <mergeCell ref="R62:S62"/>
    <mergeCell ref="D63:E63"/>
    <mergeCell ref="F63:G63"/>
    <mergeCell ref="H63:I63"/>
    <mergeCell ref="J63:K63"/>
    <mergeCell ref="L63:M63"/>
    <mergeCell ref="N63:O63"/>
    <mergeCell ref="B62:B63"/>
    <mergeCell ref="C62:C63"/>
    <mergeCell ref="D62:E62"/>
    <mergeCell ref="F62:G62"/>
    <mergeCell ref="H62:I62"/>
    <mergeCell ref="J62:K62"/>
    <mergeCell ref="F57:G57"/>
    <mergeCell ref="J57:K57"/>
    <mergeCell ref="N57:O57"/>
    <mergeCell ref="R57:S57"/>
    <mergeCell ref="C58:C59"/>
    <mergeCell ref="D61:G61"/>
    <mergeCell ref="H61:K61"/>
    <mergeCell ref="L61:O61"/>
    <mergeCell ref="P61:S61"/>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P49:P50"/>
    <mergeCell ref="Q49:Q50"/>
    <mergeCell ref="D52:G52"/>
    <mergeCell ref="H52:K52"/>
    <mergeCell ref="L52:O52"/>
    <mergeCell ref="P52:S52"/>
    <mergeCell ref="D49:D50"/>
    <mergeCell ref="E49:E50"/>
    <mergeCell ref="H49:H50"/>
    <mergeCell ref="I49:I50"/>
    <mergeCell ref="L49:L50"/>
    <mergeCell ref="M49:M50"/>
    <mergeCell ref="P43:P44"/>
    <mergeCell ref="Q43:Q44"/>
    <mergeCell ref="D46:D47"/>
    <mergeCell ref="E46:E47"/>
    <mergeCell ref="H46:H47"/>
    <mergeCell ref="I46:I47"/>
    <mergeCell ref="L46:L47"/>
    <mergeCell ref="M46:M47"/>
    <mergeCell ref="P46:P47"/>
    <mergeCell ref="Q46:Q47"/>
    <mergeCell ref="L40:L41"/>
    <mergeCell ref="M40:M41"/>
    <mergeCell ref="P40:P41"/>
    <mergeCell ref="Q40:Q41"/>
    <mergeCell ref="D43:D44"/>
    <mergeCell ref="E43:E44"/>
    <mergeCell ref="H43:H44"/>
    <mergeCell ref="I43:I44"/>
    <mergeCell ref="L43:L44"/>
    <mergeCell ref="M43:M44"/>
    <mergeCell ref="R27:R28"/>
    <mergeCell ref="S27:S28"/>
    <mergeCell ref="B29:B38"/>
    <mergeCell ref="C29:C38"/>
    <mergeCell ref="B39:B50"/>
    <mergeCell ref="C39:C50"/>
    <mergeCell ref="D40:D41"/>
    <mergeCell ref="E40:E41"/>
    <mergeCell ref="H40:H41"/>
    <mergeCell ref="I40:I41"/>
    <mergeCell ref="F27:F28"/>
    <mergeCell ref="G27:G28"/>
    <mergeCell ref="J27:J28"/>
    <mergeCell ref="K27:K28"/>
    <mergeCell ref="N27:N28"/>
    <mergeCell ref="O27:O28"/>
    <mergeCell ref="D25:G25"/>
    <mergeCell ref="H25:K25"/>
    <mergeCell ref="L25:O25"/>
    <mergeCell ref="P25:S25"/>
    <mergeCell ref="B26:B28"/>
    <mergeCell ref="C26:C28"/>
    <mergeCell ref="D26:E26"/>
    <mergeCell ref="H26:I26"/>
    <mergeCell ref="L26:M26"/>
    <mergeCell ref="P26:Q26"/>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dxfId="0">
      <iconSet iconSet="4ArrowsGray">
        <cfvo type="percent" val="0"/>
        <cfvo type="percent" val="25"/>
        <cfvo type="percent" val="50"/>
        <cfvo type="percent" val="75"/>
      </iconSet>
    </cfRule>
  </conditionalFormatting>
  <dataValidations count="64">
    <dataValidation type="list" allowBlank="1" showInputMessage="1" showErrorMessage="1" prompt="Select overall effectiveness" error="Select from the drop-down list.&#10;" sqref="G27:G28 K27:K28 O27:O28 S27:S28">
      <formula1>$K$155:$K$159</formula1>
    </dataValidation>
    <dataValidation allowBlank="1" showInputMessage="1" showErrorMessage="1" prompt="Enter the name of the Implementing Entity&#10;" sqref="C13"/>
    <dataValidation allowBlank="1" showInputMessage="1" showErrorMessage="1" prompt="Please enter your project ID" sqref="C12"/>
    <dataValidation type="list" allowBlank="1" showInputMessage="1" showErrorMessage="1" prompt="Select from the drop-down list" error="Select from the drop-down list" sqref="C15">
      <formula1>$B$162:$B$320</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type" sqref="G87 O87 S87 K87">
      <formula1>$F$136:$F$140</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F57:G57 P59 L59 H59 D59 R57:S57 N57:O57 J57:K57">
      <formula1>$D$147:$D$149</formula1>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type of hazards information generated from the drop-down list&#10;" error="Select from the drop-down list"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I87 M87 Q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K127 O127">
      <formula1>policy</formula1>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prompt="Select category of early warning systems&#10;&#10;" error="Select from the drop-down list"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whole" allowBlank="1" showInputMessage="1" showErrorMessage="1" prompt="Please enter a number" error="Please enter a number here" sqref="D78:D83 H78:H83 L78:L83 P78:P83">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10;" sqref="E89:E90 E92:E93 E95:E96 E98:E99 I89:I90 M92:M93 I92:I93 I95:I96 I98:I99 M98:M99 M95:M96 M89:M90 Q89:Q90 Q92:Q93 Q95:Q96 Q98:Q99">
      <formula1>0</formula1>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E113 Q113 M113 I113">
      <formula1>$L$140:$L$146</formula1>
    </dataValidation>
    <dataValidation type="list" allowBlank="1" showInputMessage="1" showErrorMessage="1" prompt="Select type of policy" sqref="G127">
      <formula1>$H$164:$H$185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B6"/>
  <sheetViews>
    <sheetView view="pageLayout" zoomScaleNormal="40" zoomScaleSheetLayoutView="70" workbookViewId="0" topLeftCell="B2">
      <selection activeCell="B2" sqref="B2:B3"/>
    </sheetView>
  </sheetViews>
  <sheetFormatPr defaultColWidth="9.140625" defaultRowHeight="15"/>
  <cols>
    <col min="1" max="1" width="2.421875" style="0" customWidth="1"/>
    <col min="2" max="2" width="81.7109375" style="0" customWidth="1"/>
    <col min="3" max="3" width="2.421875" style="0" customWidth="1"/>
  </cols>
  <sheetData>
    <row r="1" ht="16.5" thickBot="1">
      <c r="B1" s="10" t="s">
        <v>237</v>
      </c>
    </row>
    <row r="2" ht="361.5" customHeight="1">
      <c r="B2" s="810" t="s">
        <v>238</v>
      </c>
    </row>
    <row r="3" ht="72" customHeight="1" thickBot="1">
      <c r="B3" s="811"/>
    </row>
    <row r="4" ht="16.5" thickBot="1">
      <c r="B4" s="10" t="s">
        <v>239</v>
      </c>
    </row>
    <row r="5" ht="273" customHeight="1">
      <c r="B5" s="812" t="s">
        <v>394</v>
      </c>
    </row>
    <row r="6" ht="9.75" customHeight="1">
      <c r="B6" s="813"/>
    </row>
  </sheetData>
  <sheetProtection/>
  <mergeCells count="2">
    <mergeCell ref="B2:B3"/>
    <mergeCell ref="B5:B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2016-08-18T10:53:34Z</cp:lastPrinted>
  <dcterms:created xsi:type="dcterms:W3CDTF">2010-11-30T14:15:01Z</dcterms:created>
  <dcterms:modified xsi:type="dcterms:W3CDTF">2018-06-15T16:07:57Z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84</vt:lpwstr>
  </property>
  <property fmtid="{D5CDD505-2E9C-101B-9397-08002B2CF9AE}" pid="5" name="ProjectId">
    <vt:lpwstr>16</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http://wbdocsservices.worldbank.org/services?I4_SERVICE=VC&amp;I4_KEY=TF069012&amp;I4_DOCID=090224b085c08387</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6928cf46-c326-4255-ab09-b0d79a1ac86c,4;6928cf46-c326-4255-ab09-b0d79a1ac86c,6;6928cf46-c326-4255-ab09-b0d79a1ac86c,8;6928cf46-c326-4255-ab09-b0d79a1ac86c,10;</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Yes</vt:lpwstr>
  </property>
  <property fmtid="{D5CDD505-2E9C-101B-9397-08002B2CF9AE}" pid="17" name="WBDocsDocURLPublicOnly">
    <vt:lpwstr>http://pubdocs.worldbank.org/en/626721532334828398/16-For-Website-4453-AF-Mauritius-PPR-Sep-2016.xls</vt:lpwstr>
  </property>
  <property fmtid="{D5CDD505-2E9C-101B-9397-08002B2CF9AE}" pid="18" name="ApproverUPI_WBDocs">
    <vt:lpwstr>000384891</vt:lpwstr>
  </property>
  <property fmtid="{D5CDD505-2E9C-101B-9397-08002B2CF9AE}" pid="19" name="DocumentType_WBDocs">
    <vt:lpwstr>Project Status Report</vt:lpwstr>
  </property>
</Properties>
</file>