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0" windowHeight="8535" activeTab="0"/>
  </bookViews>
  <sheets>
    <sheet name="BHA" sheetId="1" r:id="rId1"/>
  </sheets>
  <definedNames>
    <definedName name="_xlnm.Print_Area" localSheetId="0">'BHA'!$B$1:$J$81</definedName>
  </definedNames>
  <calcPr fullCalcOnLoad="1"/>
</workbook>
</file>

<file path=xl/sharedStrings.xml><?xml version="1.0" encoding="utf-8"?>
<sst xmlns="http://schemas.openxmlformats.org/spreadsheetml/2006/main" count="244" uniqueCount="61">
  <si>
    <t>Region 1</t>
  </si>
  <si>
    <t>Region 2</t>
  </si>
  <si>
    <t>Kids</t>
  </si>
  <si>
    <t>Dress</t>
  </si>
  <si>
    <t>Casual</t>
  </si>
  <si>
    <t>Sports</t>
  </si>
  <si>
    <t>Sandals</t>
  </si>
  <si>
    <t>country A</t>
  </si>
  <si>
    <t>country B</t>
  </si>
  <si>
    <t>country C</t>
  </si>
  <si>
    <t>country D</t>
  </si>
  <si>
    <t>Item:</t>
  </si>
  <si>
    <t>Basic Heading: Shoes</t>
  </si>
  <si>
    <t>GeoMean</t>
  </si>
  <si>
    <t>country E</t>
  </si>
  <si>
    <t>Ring Comparison</t>
  </si>
  <si>
    <t>(2)</t>
  </si>
  <si>
    <t>(1)</t>
  </si>
  <si>
    <t>(3)</t>
  </si>
  <si>
    <t>(4)</t>
  </si>
  <si>
    <t>Prices Relative to Region 2</t>
  </si>
  <si>
    <t>(5)</t>
  </si>
  <si>
    <t>Prices in National Currencies</t>
  </si>
  <si>
    <t>Regional</t>
  </si>
  <si>
    <t>Country</t>
  </si>
  <si>
    <t>Find prices relative to a base country and then find the PPP (Geomean) for each country</t>
  </si>
  <si>
    <t>Country PPP</t>
  </si>
  <si>
    <t>Shoes</t>
  </si>
  <si>
    <t>Find prices relative to a base region and then find the PPP (Geomean) for each region</t>
  </si>
  <si>
    <t>Regional PPP</t>
  </si>
  <si>
    <t>Geomean</t>
  </si>
  <si>
    <t>PPP</t>
  </si>
  <si>
    <t>Adjusted</t>
  </si>
  <si>
    <t>-</t>
  </si>
  <si>
    <t>(a)</t>
  </si>
  <si>
    <t>(b)</t>
  </si>
  <si>
    <t>(a x b)</t>
  </si>
  <si>
    <t>Divide original prices in national currencies (1) by the PPP in (2)</t>
  </si>
  <si>
    <t xml:space="preserve">(1) </t>
  </si>
  <si>
    <t xml:space="preserve"> Input Item Prices</t>
  </si>
  <si>
    <t xml:space="preserve">Multiply original country PPPs times the Regional PPP </t>
  </si>
  <si>
    <t>Input to Ring</t>
  </si>
  <si>
    <t>Prices / Country PPP</t>
  </si>
  <si>
    <t>Prices Relative to Country D</t>
  </si>
  <si>
    <t>Shoes:</t>
  </si>
  <si>
    <t>Basic Heading: Fruit</t>
  </si>
  <si>
    <t>Apples</t>
  </si>
  <si>
    <t>Bananas</t>
  </si>
  <si>
    <t>Oranges</t>
  </si>
  <si>
    <t>Berries</t>
  </si>
  <si>
    <t>Kiwi</t>
  </si>
  <si>
    <t>Fruit</t>
  </si>
  <si>
    <t>Multiply original aggregate country PPPs times the Regional PPP</t>
  </si>
  <si>
    <t>or (5a)</t>
  </si>
  <si>
    <t>unwtd geomean</t>
  </si>
  <si>
    <t>Adj PPP</t>
  </si>
  <si>
    <t>PPP (shoes + fruit)</t>
  </si>
  <si>
    <r>
      <t xml:space="preserve">Multiply original country PPPs times the </t>
    </r>
    <r>
      <rPr>
        <b/>
        <i/>
        <sz val="11"/>
        <color indexed="10"/>
        <rFont val="Arial"/>
        <family val="2"/>
      </rPr>
      <t xml:space="preserve">factor </t>
    </r>
    <r>
      <rPr>
        <b/>
        <sz val="11"/>
        <color indexed="10"/>
        <rFont val="Arial"/>
        <family val="2"/>
      </rPr>
      <t>(Regional PPP)</t>
    </r>
  </si>
  <si>
    <t>Aggregate</t>
  </si>
  <si>
    <t>Shoes+Fruit</t>
  </si>
  <si>
    <t>Regional Comparisons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</si>
</sst>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000"/>
    <numFmt numFmtId="174" formatCode="0.00000"/>
    <numFmt numFmtId="175" formatCode="0.0000"/>
    <numFmt numFmtId="176" formatCode="0.0"/>
    <numFmt numFmtId="177" formatCode="0.0000000"/>
  </numFmts>
  <fonts count="11"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4" fillId="0" borderId="4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2" fontId="0" fillId="0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1" fillId="2" borderId="7" xfId="0" applyNumberFormat="1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4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4" fillId="3" borderId="4" xfId="0" applyFon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2" fontId="1" fillId="3" borderId="7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1" xfId="0" applyFont="1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2" fontId="0" fillId="0" borderId="0" xfId="0" applyNumberFormat="1" applyFill="1" applyBorder="1" applyAlignment="1" quotePrefix="1">
      <alignment horizontal="center"/>
    </xf>
    <xf numFmtId="2" fontId="0" fillId="0" borderId="6" xfId="0" applyNumberFormat="1" applyFill="1" applyBorder="1" applyAlignment="1" quotePrefix="1">
      <alignment horizontal="center"/>
    </xf>
    <xf numFmtId="2" fontId="0" fillId="0" borderId="5" xfId="0" applyNumberFormat="1" applyFill="1" applyBorder="1" applyAlignment="1" quotePrefix="1">
      <alignment horizontal="center"/>
    </xf>
    <xf numFmtId="0" fontId="6" fillId="0" borderId="6" xfId="0" applyFont="1" applyFill="1" applyBorder="1" applyAlignment="1">
      <alignment/>
    </xf>
    <xf numFmtId="0" fontId="0" fillId="0" borderId="5" xfId="0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2" borderId="0" xfId="0" applyFill="1" applyBorder="1" applyAlignment="1">
      <alignment/>
    </xf>
    <xf numFmtId="172" fontId="0" fillId="2" borderId="6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6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2" fontId="1" fillId="0" borderId="5" xfId="0" applyNumberFormat="1" applyFont="1" applyBorder="1" applyAlignment="1">
      <alignment horizontal="center"/>
    </xf>
    <xf numFmtId="172" fontId="0" fillId="0" borderId="5" xfId="0" applyNumberFormat="1" applyBorder="1" applyAlignment="1">
      <alignment/>
    </xf>
    <xf numFmtId="172" fontId="1" fillId="0" borderId="5" xfId="0" applyNumberFormat="1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14" xfId="0" applyNumberFormat="1" applyBorder="1" applyAlignment="1">
      <alignment/>
    </xf>
    <xf numFmtId="172" fontId="0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/>
    </xf>
    <xf numFmtId="0" fontId="0" fillId="0" borderId="1" xfId="0" applyFill="1" applyBorder="1" applyAlignment="1">
      <alignment/>
    </xf>
    <xf numFmtId="17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172" fontId="0" fillId="0" borderId="10" xfId="0" applyNumberFormat="1" applyBorder="1" applyAlignment="1">
      <alignment/>
    </xf>
    <xf numFmtId="0" fontId="0" fillId="0" borderId="5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3</xdr:col>
      <xdr:colOff>295275</xdr:colOff>
      <xdr:row>5</xdr:row>
      <xdr:rowOff>19050</xdr:rowOff>
    </xdr:to>
    <xdr:sp>
      <xdr:nvSpPr>
        <xdr:cNvPr id="1" name="Oval 6"/>
        <xdr:cNvSpPr>
          <a:spLocks/>
        </xdr:cNvSpPr>
      </xdr:nvSpPr>
      <xdr:spPr>
        <a:xfrm>
          <a:off x="1362075" y="38100"/>
          <a:ext cx="942975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Region 1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 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C D</a:t>
          </a:r>
        </a:p>
      </xdr:txBody>
    </xdr:sp>
    <xdr:clientData/>
  </xdr:twoCellAnchor>
  <xdr:twoCellAnchor>
    <xdr:from>
      <xdr:col>6</xdr:col>
      <xdr:colOff>161925</xdr:colOff>
      <xdr:row>2</xdr:row>
      <xdr:rowOff>76200</xdr:rowOff>
    </xdr:from>
    <xdr:to>
      <xdr:col>8</xdr:col>
      <xdr:colOff>66675</xdr:colOff>
      <xdr:row>8</xdr:row>
      <xdr:rowOff>171450</xdr:rowOff>
    </xdr:to>
    <xdr:sp>
      <xdr:nvSpPr>
        <xdr:cNvPr id="2" name="Oval 9"/>
        <xdr:cNvSpPr>
          <a:spLocks/>
        </xdr:cNvSpPr>
      </xdr:nvSpPr>
      <xdr:spPr>
        <a:xfrm>
          <a:off x="4838700" y="457200"/>
          <a:ext cx="1524000" cy="11906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Region 1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(A B)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Region 2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(E)</a:t>
          </a:r>
        </a:p>
      </xdr:txBody>
    </xdr:sp>
    <xdr:clientData/>
  </xdr:twoCellAnchor>
  <xdr:twoCellAnchor>
    <xdr:from>
      <xdr:col>2</xdr:col>
      <xdr:colOff>19050</xdr:colOff>
      <xdr:row>5</xdr:row>
      <xdr:rowOff>123825</xdr:rowOff>
    </xdr:from>
    <xdr:to>
      <xdr:col>3</xdr:col>
      <xdr:colOff>323850</xdr:colOff>
      <xdr:row>10</xdr:row>
      <xdr:rowOff>114300</xdr:rowOff>
    </xdr:to>
    <xdr:sp>
      <xdr:nvSpPr>
        <xdr:cNvPr id="3" name="Oval 13"/>
        <xdr:cNvSpPr>
          <a:spLocks/>
        </xdr:cNvSpPr>
      </xdr:nvSpPr>
      <xdr:spPr>
        <a:xfrm>
          <a:off x="1352550" y="1047750"/>
          <a:ext cx="981075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Region 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295275</xdr:colOff>
      <xdr:row>2</xdr:row>
      <xdr:rowOff>114300</xdr:rowOff>
    </xdr:from>
    <xdr:to>
      <xdr:col>6</xdr:col>
      <xdr:colOff>381000</xdr:colOff>
      <xdr:row>3</xdr:row>
      <xdr:rowOff>66675</xdr:rowOff>
    </xdr:to>
    <xdr:sp>
      <xdr:nvSpPr>
        <xdr:cNvPr id="4" name="AutoShape 15"/>
        <xdr:cNvSpPr>
          <a:spLocks/>
        </xdr:cNvSpPr>
      </xdr:nvSpPr>
      <xdr:spPr>
        <a:xfrm>
          <a:off x="2305050" y="495300"/>
          <a:ext cx="275272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0</xdr:rowOff>
    </xdr:from>
    <xdr:to>
      <xdr:col>6</xdr:col>
      <xdr:colOff>381000</xdr:colOff>
      <xdr:row>9</xdr:row>
      <xdr:rowOff>161925</xdr:rowOff>
    </xdr:to>
    <xdr:sp>
      <xdr:nvSpPr>
        <xdr:cNvPr id="5" name="AutoShape 16"/>
        <xdr:cNvSpPr>
          <a:spLocks/>
        </xdr:cNvSpPr>
      </xdr:nvSpPr>
      <xdr:spPr>
        <a:xfrm flipV="1">
          <a:off x="2190750" y="1476375"/>
          <a:ext cx="28670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171450</xdr:rowOff>
    </xdr:from>
    <xdr:to>
      <xdr:col>6</xdr:col>
      <xdr:colOff>381000</xdr:colOff>
      <xdr:row>3</xdr:row>
      <xdr:rowOff>66675</xdr:rowOff>
    </xdr:to>
    <xdr:sp>
      <xdr:nvSpPr>
        <xdr:cNvPr id="6" name="AutoShape 17"/>
        <xdr:cNvSpPr>
          <a:spLocks/>
        </xdr:cNvSpPr>
      </xdr:nvSpPr>
      <xdr:spPr>
        <a:xfrm>
          <a:off x="2171700" y="171450"/>
          <a:ext cx="288607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4"/>
  <sheetViews>
    <sheetView tabSelected="1" workbookViewId="0" topLeftCell="A1">
      <selection activeCell="J93" sqref="J93"/>
    </sheetView>
  </sheetViews>
  <sheetFormatPr defaultColWidth="9.00390625" defaultRowHeight="14.25"/>
  <cols>
    <col min="2" max="2" width="8.50390625" style="0" customWidth="1"/>
    <col min="3" max="3" width="8.875" style="0" customWidth="1"/>
    <col min="4" max="4" width="11.25390625" style="0" customWidth="1"/>
    <col min="5" max="5" width="11.625" style="0" customWidth="1"/>
    <col min="6" max="6" width="12.125" style="0" customWidth="1"/>
    <col min="7" max="7" width="11.00390625" style="0" customWidth="1"/>
    <col min="8" max="8" width="10.25390625" style="0" customWidth="1"/>
    <col min="9" max="9" width="15.375" style="0" customWidth="1"/>
    <col min="10" max="10" width="12.50390625" style="0" customWidth="1"/>
    <col min="11" max="11" width="10.875" style="0" customWidth="1"/>
    <col min="12" max="12" width="8.00390625" style="0" customWidth="1"/>
    <col min="13" max="13" width="11.25390625" style="0" customWidth="1"/>
    <col min="14" max="18" width="8.00390625" style="0" customWidth="1"/>
    <col min="19" max="19" width="9.50390625" style="0" customWidth="1"/>
    <col min="20" max="20" width="14.25390625" style="0" customWidth="1"/>
    <col min="22" max="22" width="9.125" style="0" customWidth="1"/>
    <col min="23" max="16384" width="8.00390625" style="0" customWidth="1"/>
  </cols>
  <sheetData>
    <row r="1" ht="15">
      <c r="C1" s="2"/>
    </row>
    <row r="2" ht="15">
      <c r="G2" s="2" t="s">
        <v>15</v>
      </c>
    </row>
    <row r="6" ht="15">
      <c r="D6" s="29" t="s">
        <v>60</v>
      </c>
    </row>
    <row r="12" spans="2:13" ht="15.75" thickBot="1">
      <c r="B12" s="55" t="s">
        <v>38</v>
      </c>
      <c r="C12" s="96" t="s">
        <v>39</v>
      </c>
      <c r="L12" s="55" t="s">
        <v>38</v>
      </c>
      <c r="M12" s="96" t="s">
        <v>39</v>
      </c>
    </row>
    <row r="13" spans="3:22" ht="15">
      <c r="C13" s="58" t="s">
        <v>12</v>
      </c>
      <c r="D13" s="48"/>
      <c r="E13" s="48"/>
      <c r="F13" s="48"/>
      <c r="G13" s="48"/>
      <c r="H13" s="48"/>
      <c r="I13" s="49"/>
      <c r="K13" s="10"/>
      <c r="M13" s="78" t="s">
        <v>45</v>
      </c>
      <c r="N13" s="48"/>
      <c r="O13" s="48"/>
      <c r="P13" s="48"/>
      <c r="Q13" s="48"/>
      <c r="R13" s="48"/>
      <c r="S13" s="49"/>
      <c r="U13" s="10"/>
      <c r="V13" s="10"/>
    </row>
    <row r="14" spans="3:22" ht="15">
      <c r="C14" s="59" t="s">
        <v>17</v>
      </c>
      <c r="D14" s="21"/>
      <c r="E14" s="21"/>
      <c r="F14" s="56" t="s">
        <v>22</v>
      </c>
      <c r="G14" s="57"/>
      <c r="H14" s="57"/>
      <c r="I14" s="52"/>
      <c r="K14" s="10"/>
      <c r="M14" s="59" t="s">
        <v>17</v>
      </c>
      <c r="N14" s="21"/>
      <c r="O14" s="21"/>
      <c r="P14" s="56" t="s">
        <v>22</v>
      </c>
      <c r="Q14" s="57"/>
      <c r="R14" s="57"/>
      <c r="S14" s="52"/>
      <c r="U14" s="18"/>
      <c r="V14" s="10"/>
    </row>
    <row r="15" spans="3:22" ht="15">
      <c r="C15" s="50"/>
      <c r="D15" s="51" t="s">
        <v>11</v>
      </c>
      <c r="E15" s="97" t="s">
        <v>4</v>
      </c>
      <c r="F15" s="97" t="s">
        <v>3</v>
      </c>
      <c r="G15" s="97" t="s">
        <v>5</v>
      </c>
      <c r="H15" s="97" t="s">
        <v>2</v>
      </c>
      <c r="I15" s="98" t="s">
        <v>6</v>
      </c>
      <c r="K15" s="10"/>
      <c r="M15" s="50"/>
      <c r="N15" s="51" t="s">
        <v>11</v>
      </c>
      <c r="O15" s="97" t="s">
        <v>46</v>
      </c>
      <c r="P15" s="97" t="s">
        <v>50</v>
      </c>
      <c r="Q15" s="97" t="s">
        <v>48</v>
      </c>
      <c r="R15" s="97" t="s">
        <v>49</v>
      </c>
      <c r="S15" s="98" t="s">
        <v>47</v>
      </c>
      <c r="U15" s="18"/>
      <c r="V15" s="24"/>
    </row>
    <row r="16" spans="3:22" ht="15">
      <c r="C16" s="46" t="s">
        <v>0</v>
      </c>
      <c r="D16" s="21"/>
      <c r="E16" s="21"/>
      <c r="F16" s="21"/>
      <c r="G16" s="21"/>
      <c r="H16" s="21"/>
      <c r="I16" s="52"/>
      <c r="K16" s="10"/>
      <c r="M16" s="46" t="s">
        <v>0</v>
      </c>
      <c r="N16" s="21"/>
      <c r="O16" s="21"/>
      <c r="P16" s="21"/>
      <c r="Q16" s="21"/>
      <c r="R16" s="21"/>
      <c r="S16" s="52"/>
      <c r="U16" s="11"/>
      <c r="V16" s="25"/>
    </row>
    <row r="17" spans="3:23" ht="15">
      <c r="C17" s="108" t="s">
        <v>7</v>
      </c>
      <c r="D17" s="77"/>
      <c r="E17" s="92">
        <v>4</v>
      </c>
      <c r="F17" s="109">
        <v>12</v>
      </c>
      <c r="G17" s="109">
        <v>15</v>
      </c>
      <c r="H17" s="109">
        <v>2</v>
      </c>
      <c r="I17" s="110">
        <v>8</v>
      </c>
      <c r="K17" s="21"/>
      <c r="M17" s="108" t="s">
        <v>7</v>
      </c>
      <c r="N17" s="77"/>
      <c r="O17" s="92">
        <v>3</v>
      </c>
      <c r="P17" s="109">
        <v>15</v>
      </c>
      <c r="Q17" s="109">
        <v>10</v>
      </c>
      <c r="R17" s="109">
        <v>1</v>
      </c>
      <c r="S17" s="110">
        <v>10</v>
      </c>
      <c r="U17" s="22"/>
      <c r="V17" s="22"/>
      <c r="W17" s="23"/>
    </row>
    <row r="18" spans="3:23" ht="15">
      <c r="C18" s="108" t="s">
        <v>8</v>
      </c>
      <c r="D18" s="77"/>
      <c r="E18" s="92">
        <v>9</v>
      </c>
      <c r="F18" s="109">
        <v>30</v>
      </c>
      <c r="G18" s="109">
        <v>30</v>
      </c>
      <c r="H18" s="109">
        <v>3</v>
      </c>
      <c r="I18" s="110">
        <v>20</v>
      </c>
      <c r="K18" s="21"/>
      <c r="M18" s="108" t="s">
        <v>8</v>
      </c>
      <c r="N18" s="77"/>
      <c r="O18" s="92">
        <v>1</v>
      </c>
      <c r="P18" s="109">
        <v>30</v>
      </c>
      <c r="Q18" s="109">
        <v>20</v>
      </c>
      <c r="R18" s="109">
        <v>3</v>
      </c>
      <c r="S18" s="110">
        <v>40</v>
      </c>
      <c r="U18" s="22"/>
      <c r="V18" s="22"/>
      <c r="W18" s="23"/>
    </row>
    <row r="19" spans="3:23" ht="15">
      <c r="C19" s="53" t="s">
        <v>9</v>
      </c>
      <c r="D19" s="21"/>
      <c r="E19" s="21">
        <v>20</v>
      </c>
      <c r="F19" s="21">
        <v>70</v>
      </c>
      <c r="G19" s="21">
        <v>65</v>
      </c>
      <c r="H19" s="21">
        <v>5</v>
      </c>
      <c r="I19" s="88" t="s">
        <v>33</v>
      </c>
      <c r="K19" s="21"/>
      <c r="M19" s="53" t="s">
        <v>9</v>
      </c>
      <c r="N19" s="21"/>
      <c r="O19" s="21">
        <v>20</v>
      </c>
      <c r="P19" s="21">
        <v>50</v>
      </c>
      <c r="Q19" s="21">
        <v>20</v>
      </c>
      <c r="R19" s="21">
        <v>4</v>
      </c>
      <c r="S19" s="88" t="s">
        <v>33</v>
      </c>
      <c r="U19" s="22"/>
      <c r="V19" s="22"/>
      <c r="W19" s="23"/>
    </row>
    <row r="20" spans="3:23" ht="15">
      <c r="C20" s="53" t="s">
        <v>10</v>
      </c>
      <c r="D20" s="21"/>
      <c r="E20" s="21">
        <v>16</v>
      </c>
      <c r="F20" s="21">
        <v>60</v>
      </c>
      <c r="G20" s="21">
        <v>50</v>
      </c>
      <c r="H20" s="21">
        <v>7</v>
      </c>
      <c r="I20" s="88" t="s">
        <v>33</v>
      </c>
      <c r="K20" s="21"/>
      <c r="M20" s="53" t="s">
        <v>10</v>
      </c>
      <c r="N20" s="21"/>
      <c r="O20" s="21">
        <v>6</v>
      </c>
      <c r="P20" s="21">
        <v>4</v>
      </c>
      <c r="Q20" s="21">
        <v>1</v>
      </c>
      <c r="R20" s="21">
        <v>8</v>
      </c>
      <c r="S20" s="88" t="s">
        <v>33</v>
      </c>
      <c r="U20" s="22"/>
      <c r="V20" s="22"/>
      <c r="W20" s="23"/>
    </row>
    <row r="21" spans="3:22" ht="15">
      <c r="C21" s="46" t="s">
        <v>1</v>
      </c>
      <c r="D21" s="21"/>
      <c r="E21" s="21"/>
      <c r="F21" s="21"/>
      <c r="G21" s="21"/>
      <c r="H21" s="21"/>
      <c r="I21" s="60"/>
      <c r="J21" s="10"/>
      <c r="K21" s="10"/>
      <c r="M21" s="46" t="s">
        <v>1</v>
      </c>
      <c r="N21" s="21"/>
      <c r="O21" s="21"/>
      <c r="P21" s="21"/>
      <c r="Q21" s="21"/>
      <c r="R21" s="21"/>
      <c r="S21" s="60"/>
      <c r="T21" s="10"/>
      <c r="U21" s="10"/>
      <c r="V21" s="10"/>
    </row>
    <row r="22" spans="3:22" ht="15.75" thickBot="1">
      <c r="C22" s="111" t="s">
        <v>14</v>
      </c>
      <c r="D22" s="89"/>
      <c r="E22" s="89"/>
      <c r="F22" s="112">
        <v>2</v>
      </c>
      <c r="G22" s="112">
        <v>4</v>
      </c>
      <c r="H22" s="112">
        <v>0.6</v>
      </c>
      <c r="I22" s="113">
        <v>0.3</v>
      </c>
      <c r="J22" s="36"/>
      <c r="K22" s="10"/>
      <c r="M22" s="111" t="s">
        <v>14</v>
      </c>
      <c r="N22" s="89"/>
      <c r="O22" s="89"/>
      <c r="P22" s="112">
        <v>3</v>
      </c>
      <c r="Q22" s="112">
        <v>6</v>
      </c>
      <c r="R22" s="112">
        <v>0.5</v>
      </c>
      <c r="S22" s="113">
        <v>0.4</v>
      </c>
      <c r="T22" s="36"/>
      <c r="U22" s="10"/>
      <c r="V22" s="10"/>
    </row>
    <row r="23" spans="4:23" ht="15">
      <c r="D23" s="10"/>
      <c r="E23" s="10"/>
      <c r="F23" s="10"/>
      <c r="G23" s="10"/>
      <c r="H23" s="10"/>
      <c r="I23" s="10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3"/>
    </row>
    <row r="24" spans="2:22" ht="15.75" thickBot="1">
      <c r="B24" s="39" t="s">
        <v>16</v>
      </c>
      <c r="C24" s="95" t="s">
        <v>25</v>
      </c>
      <c r="K24" s="10"/>
      <c r="L24" s="39" t="s">
        <v>16</v>
      </c>
      <c r="M24" s="95" t="s">
        <v>25</v>
      </c>
      <c r="U24" s="10"/>
      <c r="V24" s="10"/>
    </row>
    <row r="25" spans="3:22" ht="15">
      <c r="C25" s="6"/>
      <c r="D25" s="7"/>
      <c r="E25" s="7"/>
      <c r="F25" s="7"/>
      <c r="G25" s="7"/>
      <c r="H25" s="7"/>
      <c r="I25" s="7"/>
      <c r="J25" s="104" t="s">
        <v>26</v>
      </c>
      <c r="K25" s="10"/>
      <c r="M25" s="6"/>
      <c r="N25" s="7"/>
      <c r="O25" s="7"/>
      <c r="P25" s="7"/>
      <c r="Q25" s="7"/>
      <c r="R25" s="7"/>
      <c r="S25" s="7"/>
      <c r="T25" s="104" t="s">
        <v>26</v>
      </c>
      <c r="U25" s="10"/>
      <c r="V25" s="10"/>
    </row>
    <row r="26" spans="3:22" ht="15">
      <c r="C26" s="30" t="s">
        <v>16</v>
      </c>
      <c r="D26" s="10"/>
      <c r="E26" s="10"/>
      <c r="F26" s="32" t="s">
        <v>43</v>
      </c>
      <c r="G26" s="11"/>
      <c r="H26" s="11"/>
      <c r="I26" s="10"/>
      <c r="J26" s="35" t="s">
        <v>27</v>
      </c>
      <c r="K26" s="10"/>
      <c r="M26" s="30" t="s">
        <v>16</v>
      </c>
      <c r="N26" s="10"/>
      <c r="O26" s="10"/>
      <c r="P26" s="32" t="s">
        <v>43</v>
      </c>
      <c r="Q26" s="11"/>
      <c r="R26" s="11"/>
      <c r="S26" s="10"/>
      <c r="T26" s="35" t="s">
        <v>51</v>
      </c>
      <c r="U26" s="11"/>
      <c r="V26" s="10"/>
    </row>
    <row r="27" spans="3:22" ht="15">
      <c r="C27" s="9"/>
      <c r="D27" s="17" t="s">
        <v>11</v>
      </c>
      <c r="E27" s="99" t="s">
        <v>4</v>
      </c>
      <c r="F27" s="99" t="s">
        <v>3</v>
      </c>
      <c r="G27" s="99" t="s">
        <v>5</v>
      </c>
      <c r="H27" s="99" t="s">
        <v>2</v>
      </c>
      <c r="I27" s="99" t="s">
        <v>6</v>
      </c>
      <c r="J27" s="105" t="s">
        <v>13</v>
      </c>
      <c r="K27" s="10"/>
      <c r="M27" s="9"/>
      <c r="N27" s="17" t="s">
        <v>11</v>
      </c>
      <c r="O27" s="97" t="s">
        <v>46</v>
      </c>
      <c r="P27" s="97" t="s">
        <v>50</v>
      </c>
      <c r="Q27" s="97" t="s">
        <v>48</v>
      </c>
      <c r="R27" s="97" t="s">
        <v>49</v>
      </c>
      <c r="S27" s="98" t="s">
        <v>47</v>
      </c>
      <c r="T27" s="105" t="s">
        <v>13</v>
      </c>
      <c r="U27" s="4"/>
      <c r="V27" s="10"/>
    </row>
    <row r="28" spans="3:22" ht="15">
      <c r="C28" s="12" t="s">
        <v>0</v>
      </c>
      <c r="D28" s="10"/>
      <c r="E28" s="10"/>
      <c r="F28" s="10"/>
      <c r="G28" s="10"/>
      <c r="H28" s="10"/>
      <c r="I28" s="10"/>
      <c r="J28" s="19"/>
      <c r="K28" s="10"/>
      <c r="M28" s="12" t="s">
        <v>0</v>
      </c>
      <c r="N28" s="10"/>
      <c r="O28" s="10"/>
      <c r="P28" s="10"/>
      <c r="Q28" s="10"/>
      <c r="R28" s="10"/>
      <c r="S28" s="10"/>
      <c r="T28" s="19"/>
      <c r="U28" s="4"/>
      <c r="V28" s="10"/>
    </row>
    <row r="29" spans="3:22" ht="15">
      <c r="C29" s="20" t="s">
        <v>7</v>
      </c>
      <c r="D29" s="10"/>
      <c r="E29" s="40">
        <f aca="true" t="shared" si="0" ref="E29:H32">E17/E$20</f>
        <v>0.25</v>
      </c>
      <c r="F29" s="40">
        <f t="shared" si="0"/>
        <v>0.2</v>
      </c>
      <c r="G29" s="40">
        <f t="shared" si="0"/>
        <v>0.3</v>
      </c>
      <c r="H29" s="40">
        <f t="shared" si="0"/>
        <v>0.2857142857142857</v>
      </c>
      <c r="I29" s="86" t="s">
        <v>33</v>
      </c>
      <c r="J29" s="42">
        <f>GEOMEAN(E29:H29)</f>
        <v>0.2558620078690811</v>
      </c>
      <c r="K29" s="15"/>
      <c r="M29" s="20" t="s">
        <v>7</v>
      </c>
      <c r="N29" s="10"/>
      <c r="O29" s="40">
        <f aca="true" t="shared" si="1" ref="O29:R32">O17/O$20</f>
        <v>0.5</v>
      </c>
      <c r="P29" s="40">
        <f t="shared" si="1"/>
        <v>3.75</v>
      </c>
      <c r="Q29" s="40">
        <f t="shared" si="1"/>
        <v>10</v>
      </c>
      <c r="R29" s="40">
        <f t="shared" si="1"/>
        <v>0.125</v>
      </c>
      <c r="S29" s="86" t="s">
        <v>33</v>
      </c>
      <c r="T29" s="42">
        <f>GEOMEAN(O29:R29)</f>
        <v>1.2373080009599413</v>
      </c>
      <c r="U29" s="10"/>
      <c r="V29" s="10"/>
    </row>
    <row r="30" spans="3:22" ht="15">
      <c r="C30" s="20" t="s">
        <v>8</v>
      </c>
      <c r="D30" s="10"/>
      <c r="E30" s="40">
        <f t="shared" si="0"/>
        <v>0.5625</v>
      </c>
      <c r="F30" s="40">
        <f t="shared" si="0"/>
        <v>0.5</v>
      </c>
      <c r="G30" s="40">
        <f t="shared" si="0"/>
        <v>0.6</v>
      </c>
      <c r="H30" s="40">
        <f t="shared" si="0"/>
        <v>0.42857142857142855</v>
      </c>
      <c r="I30" s="86" t="s">
        <v>33</v>
      </c>
      <c r="J30" s="42">
        <f>GEOMEAN(E30:H30)</f>
        <v>0.5185811769629115</v>
      </c>
      <c r="K30" s="10"/>
      <c r="M30" s="20" t="s">
        <v>8</v>
      </c>
      <c r="N30" s="10"/>
      <c r="O30" s="40">
        <f t="shared" si="1"/>
        <v>0.16666666666666666</v>
      </c>
      <c r="P30" s="40">
        <f t="shared" si="1"/>
        <v>7.5</v>
      </c>
      <c r="Q30" s="40">
        <f t="shared" si="1"/>
        <v>20</v>
      </c>
      <c r="R30" s="40">
        <f t="shared" si="1"/>
        <v>0.375</v>
      </c>
      <c r="S30" s="86" t="s">
        <v>33</v>
      </c>
      <c r="T30" s="42">
        <f>GEOMEAN(O30:R30)</f>
        <v>1.7498177557902916</v>
      </c>
      <c r="U30" s="10"/>
      <c r="V30" s="10"/>
    </row>
    <row r="31" spans="3:22" ht="15">
      <c r="C31" s="20" t="s">
        <v>9</v>
      </c>
      <c r="D31" s="10"/>
      <c r="E31" s="40">
        <f t="shared" si="0"/>
        <v>1.25</v>
      </c>
      <c r="F31" s="40">
        <f t="shared" si="0"/>
        <v>1.1666666666666667</v>
      </c>
      <c r="G31" s="40">
        <f t="shared" si="0"/>
        <v>1.3</v>
      </c>
      <c r="H31" s="40">
        <f t="shared" si="0"/>
        <v>0.7142857142857143</v>
      </c>
      <c r="I31" s="40"/>
      <c r="J31" s="42">
        <f>GEOMEAN(E31:H31)</f>
        <v>1.07874309745837</v>
      </c>
      <c r="K31" s="10"/>
      <c r="M31" s="20" t="s">
        <v>9</v>
      </c>
      <c r="N31" s="10"/>
      <c r="O31" s="40">
        <f t="shared" si="1"/>
        <v>3.3333333333333335</v>
      </c>
      <c r="P31" s="40">
        <f t="shared" si="1"/>
        <v>12.5</v>
      </c>
      <c r="Q31" s="40">
        <f t="shared" si="1"/>
        <v>20</v>
      </c>
      <c r="R31" s="40">
        <f t="shared" si="1"/>
        <v>0.5</v>
      </c>
      <c r="S31" s="40"/>
      <c r="T31" s="42">
        <f>GEOMEAN(O31:R31)</f>
        <v>4.518010018049225</v>
      </c>
      <c r="U31" s="10"/>
      <c r="V31" s="10"/>
    </row>
    <row r="32" spans="3:22" ht="15">
      <c r="C32" s="20" t="s">
        <v>10</v>
      </c>
      <c r="D32" s="85"/>
      <c r="E32" s="40">
        <f t="shared" si="0"/>
        <v>1</v>
      </c>
      <c r="F32" s="40">
        <f t="shared" si="0"/>
        <v>1</v>
      </c>
      <c r="G32" s="40">
        <f t="shared" si="0"/>
        <v>1</v>
      </c>
      <c r="H32" s="40">
        <f t="shared" si="0"/>
        <v>1</v>
      </c>
      <c r="I32" s="40"/>
      <c r="J32" s="42">
        <f>GEOMEAN(E32:H32)</f>
        <v>1</v>
      </c>
      <c r="K32" s="10"/>
      <c r="M32" s="20" t="s">
        <v>10</v>
      </c>
      <c r="N32" s="85"/>
      <c r="O32" s="40">
        <f t="shared" si="1"/>
        <v>1</v>
      </c>
      <c r="P32" s="40">
        <f t="shared" si="1"/>
        <v>1</v>
      </c>
      <c r="Q32" s="40">
        <f t="shared" si="1"/>
        <v>1</v>
      </c>
      <c r="R32" s="40">
        <f t="shared" si="1"/>
        <v>1</v>
      </c>
      <c r="S32" s="40"/>
      <c r="T32" s="42">
        <f>GEOMEAN(O32:R32)</f>
        <v>1</v>
      </c>
      <c r="U32" s="10"/>
      <c r="V32" s="10"/>
    </row>
    <row r="33" spans="3:22" ht="15">
      <c r="C33" s="12" t="s">
        <v>1</v>
      </c>
      <c r="D33" s="10"/>
      <c r="E33" s="10"/>
      <c r="F33" s="10"/>
      <c r="G33" s="10"/>
      <c r="H33" s="10"/>
      <c r="I33" s="33"/>
      <c r="J33" s="19"/>
      <c r="K33" s="10"/>
      <c r="M33" s="12" t="s">
        <v>1</v>
      </c>
      <c r="N33" s="10"/>
      <c r="O33" s="10"/>
      <c r="P33" s="10"/>
      <c r="Q33" s="10"/>
      <c r="R33" s="10"/>
      <c r="S33" s="33"/>
      <c r="T33" s="19"/>
      <c r="U33" s="10"/>
      <c r="V33" s="10"/>
    </row>
    <row r="34" spans="3:22" ht="15.75" thickBot="1">
      <c r="C34" s="26" t="s">
        <v>14</v>
      </c>
      <c r="D34" s="14"/>
      <c r="E34" s="87" t="s">
        <v>33</v>
      </c>
      <c r="F34" s="54">
        <v>2</v>
      </c>
      <c r="G34" s="54">
        <v>4</v>
      </c>
      <c r="H34" s="54">
        <v>0.6</v>
      </c>
      <c r="I34" s="54">
        <v>0.3</v>
      </c>
      <c r="J34" s="43">
        <f>GEOMEAN(F34:I34)</f>
        <v>1.0954451150103321</v>
      </c>
      <c r="K34" s="10"/>
      <c r="M34" s="26" t="s">
        <v>14</v>
      </c>
      <c r="N34" s="14"/>
      <c r="O34" s="87" t="s">
        <v>33</v>
      </c>
      <c r="P34" s="54">
        <v>3</v>
      </c>
      <c r="Q34" s="54">
        <v>6</v>
      </c>
      <c r="R34" s="54">
        <v>0.5</v>
      </c>
      <c r="S34" s="54">
        <v>0.4</v>
      </c>
      <c r="T34" s="43">
        <f>GEOMEAN(P34:S34)</f>
        <v>1.3774493079968597</v>
      </c>
      <c r="U34" s="10"/>
      <c r="V34" s="10"/>
    </row>
    <row r="35" spans="11:22" ht="15" thickBot="1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8:22" ht="15">
      <c r="H36" s="138" t="s">
        <v>56</v>
      </c>
      <c r="I36" s="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8:22" ht="15">
      <c r="H37" s="12" t="s">
        <v>0</v>
      </c>
      <c r="I37" s="127" t="s">
        <v>54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8:22" ht="15">
      <c r="H38" s="20" t="s">
        <v>7</v>
      </c>
      <c r="I38" s="125">
        <f>GEOMEAN(J29,T29)</f>
        <v>0.5626545205346613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8:22" ht="15">
      <c r="H39" s="20" t="s">
        <v>8</v>
      </c>
      <c r="I39" s="125">
        <f>GEOMEAN(J30,T30)</f>
        <v>0.9525872932536577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8:22" ht="15">
      <c r="H40" s="20" t="s">
        <v>9</v>
      </c>
      <c r="I40" s="125">
        <f>GEOMEAN(J31,T31)</f>
        <v>2.2076621392818163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8:22" ht="15">
      <c r="H41" s="20" t="s">
        <v>10</v>
      </c>
      <c r="I41" s="125">
        <f>GEOMEAN(J32,T32)</f>
        <v>1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8:22" ht="15">
      <c r="H42" s="12" t="s">
        <v>1</v>
      </c>
      <c r="I42" s="126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8:22" ht="15.75" thickBot="1">
      <c r="H43" s="26" t="s">
        <v>14</v>
      </c>
      <c r="I43" s="61">
        <f>GEOMEAN(J34,T34)</f>
        <v>1.2283810954339547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1:22" ht="14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1:22" ht="14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2:22" ht="15.75" thickBot="1">
      <c r="B46" s="39" t="s">
        <v>18</v>
      </c>
      <c r="C46" s="94" t="s">
        <v>37</v>
      </c>
      <c r="K46" s="10"/>
      <c r="L46" s="39" t="s">
        <v>18</v>
      </c>
      <c r="M46" s="94" t="s">
        <v>37</v>
      </c>
      <c r="U46" s="10"/>
      <c r="V46" s="10"/>
    </row>
    <row r="47" spans="3:22" ht="15">
      <c r="C47" s="78" t="s">
        <v>41</v>
      </c>
      <c r="D47" s="7"/>
      <c r="E47" s="7"/>
      <c r="F47" s="7"/>
      <c r="G47" s="7"/>
      <c r="H47" s="7"/>
      <c r="I47" s="8"/>
      <c r="J47" s="10"/>
      <c r="K47" s="10"/>
      <c r="M47" s="78" t="s">
        <v>41</v>
      </c>
      <c r="N47" s="7"/>
      <c r="O47" s="7"/>
      <c r="P47" s="7"/>
      <c r="Q47" s="7"/>
      <c r="R47" s="7"/>
      <c r="S47" s="8"/>
      <c r="T47" s="10"/>
      <c r="U47" s="10"/>
      <c r="V47" s="10"/>
    </row>
    <row r="48" spans="3:20" ht="15">
      <c r="C48" s="30" t="s">
        <v>18</v>
      </c>
      <c r="D48" s="10"/>
      <c r="F48" s="37" t="s">
        <v>42</v>
      </c>
      <c r="G48" s="31"/>
      <c r="H48" s="31"/>
      <c r="I48" s="13"/>
      <c r="J48" s="10"/>
      <c r="M48" s="30" t="s">
        <v>18</v>
      </c>
      <c r="N48" s="10"/>
      <c r="O48" s="10"/>
      <c r="P48" s="37" t="s">
        <v>42</v>
      </c>
      <c r="Q48" s="31"/>
      <c r="R48" s="31"/>
      <c r="S48" s="13"/>
      <c r="T48" s="10"/>
    </row>
    <row r="49" spans="3:20" ht="15">
      <c r="C49" s="9"/>
      <c r="D49" s="17" t="s">
        <v>11</v>
      </c>
      <c r="E49" s="99" t="s">
        <v>4</v>
      </c>
      <c r="F49" s="99" t="s">
        <v>3</v>
      </c>
      <c r="G49" s="99" t="s">
        <v>5</v>
      </c>
      <c r="H49" s="99" t="s">
        <v>2</v>
      </c>
      <c r="I49" s="100" t="s">
        <v>6</v>
      </c>
      <c r="J49" s="10"/>
      <c r="M49" s="9"/>
      <c r="N49" s="17" t="s">
        <v>11</v>
      </c>
      <c r="O49" s="97" t="s">
        <v>46</v>
      </c>
      <c r="P49" s="97" t="s">
        <v>50</v>
      </c>
      <c r="Q49" s="97" t="s">
        <v>48</v>
      </c>
      <c r="R49" s="97" t="s">
        <v>49</v>
      </c>
      <c r="S49" s="98" t="s">
        <v>47</v>
      </c>
      <c r="T49" s="10"/>
    </row>
    <row r="50" spans="3:20" ht="15">
      <c r="C50" s="12" t="s">
        <v>0</v>
      </c>
      <c r="D50" s="10"/>
      <c r="E50" s="10"/>
      <c r="F50" s="10"/>
      <c r="G50" s="10"/>
      <c r="H50" s="10"/>
      <c r="I50" s="13"/>
      <c r="J50" s="10"/>
      <c r="M50" s="12" t="s">
        <v>0</v>
      </c>
      <c r="N50" s="10"/>
      <c r="O50" s="10"/>
      <c r="P50" s="10"/>
      <c r="Q50" s="10"/>
      <c r="R50" s="10"/>
      <c r="S50" s="13"/>
      <c r="T50" s="10"/>
    </row>
    <row r="51" spans="3:20" ht="15">
      <c r="C51" s="118" t="s">
        <v>7</v>
      </c>
      <c r="D51" s="10"/>
      <c r="E51" s="86" t="s">
        <v>33</v>
      </c>
      <c r="F51" s="114">
        <f aca="true" t="shared" si="2" ref="F51:I52">F17/$J29</f>
        <v>46.90028074093804</v>
      </c>
      <c r="G51" s="114">
        <f t="shared" si="2"/>
        <v>58.625350926172544</v>
      </c>
      <c r="H51" s="114">
        <f t="shared" si="2"/>
        <v>7.816713456823006</v>
      </c>
      <c r="I51" s="115">
        <f t="shared" si="2"/>
        <v>31.266853827292024</v>
      </c>
      <c r="J51" s="36"/>
      <c r="K51" s="10"/>
      <c r="M51" s="118" t="s">
        <v>7</v>
      </c>
      <c r="N51" s="10"/>
      <c r="O51" s="86" t="s">
        <v>33</v>
      </c>
      <c r="P51" s="114">
        <f aca="true" t="shared" si="3" ref="P51:S52">P17/$T29</f>
        <v>12.123093028059742</v>
      </c>
      <c r="Q51" s="114">
        <f t="shared" si="3"/>
        <v>8.082062018706495</v>
      </c>
      <c r="R51" s="114">
        <f t="shared" si="3"/>
        <v>0.8082062018706494</v>
      </c>
      <c r="S51" s="115">
        <f t="shared" si="3"/>
        <v>8.082062018706495</v>
      </c>
      <c r="T51" s="36"/>
    </row>
    <row r="52" spans="3:20" ht="15">
      <c r="C52" s="118" t="s">
        <v>8</v>
      </c>
      <c r="D52" s="10"/>
      <c r="E52" s="86" t="s">
        <v>33</v>
      </c>
      <c r="F52" s="114">
        <f t="shared" si="2"/>
        <v>57.85015217038156</v>
      </c>
      <c r="G52" s="114">
        <f t="shared" si="2"/>
        <v>57.85015217038156</v>
      </c>
      <c r="H52" s="114">
        <f t="shared" si="2"/>
        <v>5.785015217038156</v>
      </c>
      <c r="I52" s="115">
        <f t="shared" si="2"/>
        <v>38.566768113587706</v>
      </c>
      <c r="J52" s="36"/>
      <c r="K52" s="10"/>
      <c r="M52" s="118" t="s">
        <v>8</v>
      </c>
      <c r="N52" s="10"/>
      <c r="O52" s="86" t="s">
        <v>33</v>
      </c>
      <c r="P52" s="114">
        <f t="shared" si="3"/>
        <v>17.144642578192798</v>
      </c>
      <c r="Q52" s="114">
        <f t="shared" si="3"/>
        <v>11.429761718795199</v>
      </c>
      <c r="R52" s="114">
        <f t="shared" si="3"/>
        <v>1.7144642578192797</v>
      </c>
      <c r="S52" s="115">
        <f t="shared" si="3"/>
        <v>22.859523437590397</v>
      </c>
      <c r="T52" s="36"/>
    </row>
    <row r="53" spans="3:20" ht="15">
      <c r="C53" s="12" t="s">
        <v>1</v>
      </c>
      <c r="D53" s="10"/>
      <c r="E53" s="10"/>
      <c r="F53" s="11"/>
      <c r="G53" s="11"/>
      <c r="H53" s="11"/>
      <c r="I53" s="34"/>
      <c r="J53" s="10"/>
      <c r="K53" s="10"/>
      <c r="M53" s="12" t="s">
        <v>1</v>
      </c>
      <c r="N53" s="10"/>
      <c r="O53" s="10"/>
      <c r="P53" s="11"/>
      <c r="Q53" s="11"/>
      <c r="R53" s="11"/>
      <c r="S53" s="121"/>
      <c r="T53" s="10"/>
    </row>
    <row r="54" spans="3:20" ht="15.75" thickBot="1">
      <c r="C54" s="119" t="s">
        <v>14</v>
      </c>
      <c r="D54" s="14"/>
      <c r="E54" s="87" t="s">
        <v>33</v>
      </c>
      <c r="F54" s="116">
        <f>F34/$J34</f>
        <v>1.8257418583505538</v>
      </c>
      <c r="G54" s="116">
        <f>G34/$J34</f>
        <v>3.6514837167011076</v>
      </c>
      <c r="H54" s="116">
        <f>H34/$J34</f>
        <v>0.5477225575051662</v>
      </c>
      <c r="I54" s="117">
        <f>I34/$J34</f>
        <v>0.2738612787525831</v>
      </c>
      <c r="J54" s="36"/>
      <c r="K54" s="10"/>
      <c r="M54" s="119" t="s">
        <v>14</v>
      </c>
      <c r="N54" s="14"/>
      <c r="O54" s="87" t="s">
        <v>33</v>
      </c>
      <c r="P54" s="116">
        <f>P34/$T34</f>
        <v>2.177938587346431</v>
      </c>
      <c r="Q54" s="116">
        <f>Q34/$T34</f>
        <v>4.355877174692862</v>
      </c>
      <c r="R54" s="116">
        <f>R34/$T34</f>
        <v>0.36298976455773857</v>
      </c>
      <c r="S54" s="117">
        <f>S34/$T34</f>
        <v>0.2903918116461909</v>
      </c>
      <c r="T54" s="36"/>
    </row>
    <row r="55" spans="3:20" ht="15">
      <c r="C55" s="31"/>
      <c r="D55" s="10"/>
      <c r="E55" s="10"/>
      <c r="F55" s="15"/>
      <c r="G55" s="15"/>
      <c r="H55" s="15"/>
      <c r="I55" s="15"/>
      <c r="J55" s="36"/>
      <c r="K55" s="10"/>
      <c r="M55" s="31"/>
      <c r="N55" s="10"/>
      <c r="O55" s="10"/>
      <c r="P55" s="15"/>
      <c r="Q55" s="15"/>
      <c r="R55" s="15"/>
      <c r="S55" s="15"/>
      <c r="T55" s="36"/>
    </row>
    <row r="56" spans="2:13" ht="15.75" thickBot="1">
      <c r="B56" s="39" t="s">
        <v>19</v>
      </c>
      <c r="C56" s="95" t="s">
        <v>28</v>
      </c>
      <c r="L56" s="39" t="s">
        <v>19</v>
      </c>
      <c r="M56" s="95" t="s">
        <v>28</v>
      </c>
    </row>
    <row r="57" spans="3:20" ht="15">
      <c r="C57" s="62" t="s">
        <v>15</v>
      </c>
      <c r="D57" s="63"/>
      <c r="E57" s="63"/>
      <c r="F57" s="63"/>
      <c r="G57" s="63"/>
      <c r="H57" s="63"/>
      <c r="I57" s="63"/>
      <c r="J57" s="84" t="s">
        <v>29</v>
      </c>
      <c r="M57" s="62" t="s">
        <v>15</v>
      </c>
      <c r="N57" s="63"/>
      <c r="O57" s="63"/>
      <c r="P57" s="63"/>
      <c r="Q57" s="63"/>
      <c r="R57" s="63"/>
      <c r="S57" s="63"/>
      <c r="T57" s="84" t="s">
        <v>29</v>
      </c>
    </row>
    <row r="58" spans="3:20" ht="15">
      <c r="C58" s="64" t="s">
        <v>19</v>
      </c>
      <c r="D58" s="65"/>
      <c r="E58" s="66"/>
      <c r="F58" s="67" t="s">
        <v>20</v>
      </c>
      <c r="G58" s="66"/>
      <c r="H58" s="66"/>
      <c r="I58" s="65"/>
      <c r="J58" s="82" t="s">
        <v>27</v>
      </c>
      <c r="M58" s="64" t="s">
        <v>19</v>
      </c>
      <c r="N58" s="65"/>
      <c r="O58" s="66"/>
      <c r="P58" s="67" t="s">
        <v>20</v>
      </c>
      <c r="Q58" s="66"/>
      <c r="R58" s="66"/>
      <c r="S58" s="65"/>
      <c r="T58" s="82" t="s">
        <v>51</v>
      </c>
    </row>
    <row r="59" spans="3:20" ht="15">
      <c r="C59" s="68"/>
      <c r="D59" s="69" t="s">
        <v>11</v>
      </c>
      <c r="E59" s="99" t="s">
        <v>4</v>
      </c>
      <c r="F59" s="99" t="s">
        <v>3</v>
      </c>
      <c r="G59" s="99" t="s">
        <v>5</v>
      </c>
      <c r="H59" s="99" t="s">
        <v>2</v>
      </c>
      <c r="I59" s="100" t="s">
        <v>6</v>
      </c>
      <c r="J59" s="122" t="s">
        <v>30</v>
      </c>
      <c r="M59" s="68"/>
      <c r="N59" s="69" t="s">
        <v>11</v>
      </c>
      <c r="O59" s="97" t="s">
        <v>46</v>
      </c>
      <c r="P59" s="97" t="s">
        <v>50</v>
      </c>
      <c r="Q59" s="97" t="s">
        <v>48</v>
      </c>
      <c r="R59" s="97" t="s">
        <v>49</v>
      </c>
      <c r="S59" s="98" t="s">
        <v>47</v>
      </c>
      <c r="T59" s="122" t="s">
        <v>30</v>
      </c>
    </row>
    <row r="60" spans="3:20" ht="15">
      <c r="C60" s="70" t="s">
        <v>0</v>
      </c>
      <c r="D60" s="65"/>
      <c r="E60" s="65"/>
      <c r="F60" s="65"/>
      <c r="G60" s="65"/>
      <c r="H60" s="65"/>
      <c r="I60" s="65"/>
      <c r="J60" s="79">
        <f>GEOMEAN(F61:I62)</f>
        <v>29.01095360919193</v>
      </c>
      <c r="M60" s="70" t="s">
        <v>0</v>
      </c>
      <c r="N60" s="65"/>
      <c r="O60" s="65"/>
      <c r="P60" s="65"/>
      <c r="Q60" s="65"/>
      <c r="R60" s="65"/>
      <c r="S60" s="65"/>
      <c r="T60" s="79">
        <f>GEOMEAN(P61:S62)</f>
        <v>6.8618725798519025</v>
      </c>
    </row>
    <row r="61" spans="3:20" ht="15">
      <c r="C61" s="71" t="s">
        <v>7</v>
      </c>
      <c r="D61" s="65"/>
      <c r="E61" s="65"/>
      <c r="F61" s="72">
        <f aca="true" t="shared" si="4" ref="F61:I62">F51/F$54</f>
        <v>25.68834171513687</v>
      </c>
      <c r="G61" s="72">
        <f t="shared" si="4"/>
        <v>16.055213571960543</v>
      </c>
      <c r="H61" s="72">
        <f t="shared" si="4"/>
        <v>14.271300952853814</v>
      </c>
      <c r="I61" s="72">
        <f t="shared" si="4"/>
        <v>114.17040762283051</v>
      </c>
      <c r="J61" s="80"/>
      <c r="M61" s="71" t="s">
        <v>7</v>
      </c>
      <c r="N61" s="65"/>
      <c r="O61" s="65"/>
      <c r="P61" s="72">
        <f aca="true" t="shared" si="5" ref="P61:S62">P51/P$54</f>
        <v>5.566315367427483</v>
      </c>
      <c r="Q61" s="72">
        <f t="shared" si="5"/>
        <v>1.8554384558091608</v>
      </c>
      <c r="R61" s="72">
        <f t="shared" si="5"/>
        <v>2.2265261469709925</v>
      </c>
      <c r="S61" s="72">
        <f t="shared" si="5"/>
        <v>27.83157683713741</v>
      </c>
      <c r="T61" s="80"/>
    </row>
    <row r="62" spans="3:20" ht="14.25">
      <c r="C62" s="71" t="s">
        <v>8</v>
      </c>
      <c r="D62" s="65"/>
      <c r="E62" s="65"/>
      <c r="F62" s="72">
        <f t="shared" si="4"/>
        <v>31.685833298824424</v>
      </c>
      <c r="G62" s="72">
        <f t="shared" si="4"/>
        <v>15.842916649412212</v>
      </c>
      <c r="H62" s="72">
        <f t="shared" si="4"/>
        <v>10.561944432941473</v>
      </c>
      <c r="I62" s="72">
        <f t="shared" si="4"/>
        <v>140.82592577255298</v>
      </c>
      <c r="J62" s="81"/>
      <c r="M62" s="71" t="s">
        <v>8</v>
      </c>
      <c r="N62" s="65"/>
      <c r="O62" s="65"/>
      <c r="P62" s="72">
        <f t="shared" si="5"/>
        <v>7.871958685061722</v>
      </c>
      <c r="Q62" s="72">
        <f t="shared" si="5"/>
        <v>2.6239862283539073</v>
      </c>
      <c r="R62" s="72">
        <f t="shared" si="5"/>
        <v>4.723175211037033</v>
      </c>
      <c r="S62" s="72">
        <f t="shared" si="5"/>
        <v>78.7195868506172</v>
      </c>
      <c r="T62" s="81"/>
    </row>
    <row r="63" spans="3:20" ht="15">
      <c r="C63" s="70" t="s">
        <v>1</v>
      </c>
      <c r="D63" s="93"/>
      <c r="E63" s="65"/>
      <c r="F63" s="65"/>
      <c r="G63" s="65"/>
      <c r="H63" s="65"/>
      <c r="I63" s="65"/>
      <c r="J63" s="79">
        <f>GEOMEAN(E64:H64)</f>
        <v>1</v>
      </c>
      <c r="M63" s="70" t="s">
        <v>1</v>
      </c>
      <c r="N63" s="93"/>
      <c r="O63" s="65"/>
      <c r="P63" s="65"/>
      <c r="Q63" s="65"/>
      <c r="R63" s="65"/>
      <c r="S63" s="65"/>
      <c r="T63" s="79">
        <f>GEOMEAN(O64:R64)</f>
        <v>1</v>
      </c>
    </row>
    <row r="64" spans="3:20" ht="15" thickBot="1">
      <c r="C64" s="73" t="s">
        <v>14</v>
      </c>
      <c r="D64" s="74"/>
      <c r="E64" s="74"/>
      <c r="F64" s="75">
        <f>F54/F$54</f>
        <v>1</v>
      </c>
      <c r="G64" s="75">
        <f>G54/G$54</f>
        <v>1</v>
      </c>
      <c r="H64" s="75">
        <f>H54/H$54</f>
        <v>1</v>
      </c>
      <c r="I64" s="75">
        <f>I54/I$54</f>
        <v>1</v>
      </c>
      <c r="J64" s="76"/>
      <c r="M64" s="73" t="s">
        <v>14</v>
      </c>
      <c r="N64" s="74"/>
      <c r="O64" s="74"/>
      <c r="P64" s="75">
        <f>P54/P$54</f>
        <v>1</v>
      </c>
      <c r="Q64" s="75">
        <f>Q54/Q$54</f>
        <v>1</v>
      </c>
      <c r="R64" s="75">
        <f>R54/R$54</f>
        <v>1</v>
      </c>
      <c r="S64" s="75">
        <f>S54/S$54</f>
        <v>1</v>
      </c>
      <c r="T64" s="76"/>
    </row>
    <row r="65" ht="15" thickBot="1"/>
    <row r="66" spans="8:10" ht="15">
      <c r="H66" s="139" t="s">
        <v>56</v>
      </c>
      <c r="I66" s="8"/>
      <c r="J66" s="2"/>
    </row>
    <row r="67" spans="8:9" ht="15">
      <c r="H67" s="12" t="s">
        <v>0</v>
      </c>
      <c r="I67" s="120">
        <f>GEOMEAN(J60,T60)</f>
        <v>14.109197960418225</v>
      </c>
    </row>
    <row r="68" spans="8:9" ht="15.75" thickBot="1">
      <c r="H68" s="128" t="s">
        <v>1</v>
      </c>
      <c r="I68" s="129">
        <v>1</v>
      </c>
    </row>
    <row r="70" spans="2:13" s="45" customFormat="1" ht="15.75" thickBot="1">
      <c r="B70" s="39" t="s">
        <v>21</v>
      </c>
      <c r="C70" s="94" t="s">
        <v>57</v>
      </c>
      <c r="L70" s="39" t="s">
        <v>21</v>
      </c>
      <c r="M70" s="94" t="s">
        <v>40</v>
      </c>
    </row>
    <row r="71" spans="3:20" ht="15">
      <c r="C71" s="28" t="s">
        <v>21</v>
      </c>
      <c r="D71" s="7"/>
      <c r="E71" s="83" t="s">
        <v>24</v>
      </c>
      <c r="F71" s="38" t="s">
        <v>23</v>
      </c>
      <c r="G71" s="44" t="s">
        <v>32</v>
      </c>
      <c r="I71" s="10"/>
      <c r="J71" s="24"/>
      <c r="M71" s="28" t="s">
        <v>21</v>
      </c>
      <c r="N71" s="7"/>
      <c r="O71" s="83" t="s">
        <v>24</v>
      </c>
      <c r="P71" s="38" t="s">
        <v>23</v>
      </c>
      <c r="Q71" s="44" t="s">
        <v>32</v>
      </c>
      <c r="S71" s="10"/>
      <c r="T71" s="24"/>
    </row>
    <row r="72" spans="3:20" ht="15">
      <c r="C72" s="9"/>
      <c r="D72" s="101" t="s">
        <v>44</v>
      </c>
      <c r="E72" s="102" t="s">
        <v>31</v>
      </c>
      <c r="F72" s="102" t="s">
        <v>31</v>
      </c>
      <c r="G72" s="103" t="s">
        <v>31</v>
      </c>
      <c r="I72" s="10"/>
      <c r="J72" s="24"/>
      <c r="M72" s="9"/>
      <c r="N72" s="130" t="s">
        <v>51</v>
      </c>
      <c r="O72" s="102" t="s">
        <v>31</v>
      </c>
      <c r="P72" s="102" t="s">
        <v>31</v>
      </c>
      <c r="Q72" s="103" t="s">
        <v>31</v>
      </c>
      <c r="S72" s="10"/>
      <c r="T72" s="24"/>
    </row>
    <row r="73" spans="3:20" ht="15">
      <c r="C73" s="12" t="s">
        <v>0</v>
      </c>
      <c r="D73" s="10"/>
      <c r="E73" s="31" t="s">
        <v>34</v>
      </c>
      <c r="F73" s="31" t="s">
        <v>35</v>
      </c>
      <c r="G73" s="90" t="s">
        <v>36</v>
      </c>
      <c r="I73" s="10"/>
      <c r="J73" s="21"/>
      <c r="M73" s="12" t="s">
        <v>0</v>
      </c>
      <c r="N73" s="10"/>
      <c r="O73" s="31" t="s">
        <v>34</v>
      </c>
      <c r="P73" s="31" t="s">
        <v>35</v>
      </c>
      <c r="Q73" s="90" t="s">
        <v>36</v>
      </c>
      <c r="S73" s="10"/>
      <c r="T73" s="21"/>
    </row>
    <row r="74" spans="3:20" ht="15">
      <c r="C74" s="20" t="s">
        <v>7</v>
      </c>
      <c r="D74" s="10"/>
      <c r="E74" s="41">
        <f>J29</f>
        <v>0.2558620078690811</v>
      </c>
      <c r="F74" s="15">
        <f>$I$67</f>
        <v>14.109197960418225</v>
      </c>
      <c r="G74" s="120">
        <f>E74*F74</f>
        <v>3.6100077195749507</v>
      </c>
      <c r="I74" s="10"/>
      <c r="J74" s="91"/>
      <c r="K74" s="1"/>
      <c r="M74" s="20" t="s">
        <v>7</v>
      </c>
      <c r="N74" s="10"/>
      <c r="O74" s="41">
        <f>T29</f>
        <v>1.2373080009599413</v>
      </c>
      <c r="P74" s="15">
        <f>$I$67</f>
        <v>14.109197960418225</v>
      </c>
      <c r="Q74" s="120">
        <f>O74*P74</f>
        <v>17.457423523553157</v>
      </c>
      <c r="S74" s="10"/>
      <c r="T74" s="91"/>
    </row>
    <row r="75" spans="3:20" ht="15">
      <c r="C75" s="20" t="s">
        <v>8</v>
      </c>
      <c r="D75" s="10"/>
      <c r="E75" s="41">
        <f>J30</f>
        <v>0.5185811769629115</v>
      </c>
      <c r="F75" s="15">
        <f>$I$67</f>
        <v>14.109197960418225</v>
      </c>
      <c r="G75" s="120">
        <f>E75*F75</f>
        <v>7.316764484316393</v>
      </c>
      <c r="I75" s="10"/>
      <c r="J75" s="91"/>
      <c r="K75" s="1"/>
      <c r="M75" s="20" t="s">
        <v>8</v>
      </c>
      <c r="N75" s="10"/>
      <c r="O75" s="41">
        <f>T30</f>
        <v>1.7498177557902916</v>
      </c>
      <c r="P75" s="15">
        <f>$I$67</f>
        <v>14.109197960418225</v>
      </c>
      <c r="Q75" s="120">
        <f>O75*P75</f>
        <v>24.688525111099977</v>
      </c>
      <c r="S75" s="10"/>
      <c r="T75" s="91"/>
    </row>
    <row r="76" spans="3:20" ht="15">
      <c r="C76" s="20" t="s">
        <v>9</v>
      </c>
      <c r="D76" s="10"/>
      <c r="E76" s="41">
        <f>J31</f>
        <v>1.07874309745837</v>
      </c>
      <c r="F76" s="15">
        <f>$I$67</f>
        <v>14.109197960418225</v>
      </c>
      <c r="G76" s="120">
        <f>E76*F76</f>
        <v>15.220199910474873</v>
      </c>
      <c r="I76" s="10"/>
      <c r="J76" s="91"/>
      <c r="K76" s="1"/>
      <c r="M76" s="20" t="s">
        <v>9</v>
      </c>
      <c r="N76" s="10"/>
      <c r="O76" s="41">
        <f>T31</f>
        <v>4.518010018049225</v>
      </c>
      <c r="P76" s="15">
        <f>$I$67</f>
        <v>14.109197960418225</v>
      </c>
      <c r="Q76" s="120">
        <f>O76*P76</f>
        <v>63.74549773180923</v>
      </c>
      <c r="S76" s="10"/>
      <c r="T76" s="91"/>
    </row>
    <row r="77" spans="3:20" ht="15">
      <c r="C77" s="20" t="s">
        <v>10</v>
      </c>
      <c r="D77" s="10"/>
      <c r="E77" s="41">
        <f>J32</f>
        <v>1</v>
      </c>
      <c r="F77" s="15">
        <f>$I$67</f>
        <v>14.109197960418225</v>
      </c>
      <c r="G77" s="120">
        <f>E77*F77</f>
        <v>14.109197960418225</v>
      </c>
      <c r="I77" s="10"/>
      <c r="J77" s="91"/>
      <c r="K77" s="1"/>
      <c r="M77" s="20" t="s">
        <v>10</v>
      </c>
      <c r="N77" s="10"/>
      <c r="O77" s="41">
        <f>T32</f>
        <v>1</v>
      </c>
      <c r="P77" s="15">
        <f>$I$67</f>
        <v>14.109197960418225</v>
      </c>
      <c r="Q77" s="120">
        <f>O77*P77</f>
        <v>14.109197960418225</v>
      </c>
      <c r="S77" s="10"/>
      <c r="T77" s="91"/>
    </row>
    <row r="78" spans="3:20" ht="15">
      <c r="C78" s="12" t="s">
        <v>1</v>
      </c>
      <c r="D78" s="10"/>
      <c r="E78" s="106"/>
      <c r="F78" s="10"/>
      <c r="G78" s="120"/>
      <c r="I78" s="10"/>
      <c r="J78" s="91"/>
      <c r="M78" s="12" t="s">
        <v>1</v>
      </c>
      <c r="N78" s="10"/>
      <c r="O78" s="106"/>
      <c r="P78" s="10"/>
      <c r="Q78" s="120"/>
      <c r="S78" s="10"/>
      <c r="T78" s="91"/>
    </row>
    <row r="79" spans="3:20" ht="15.75" thickBot="1">
      <c r="C79" s="26" t="s">
        <v>14</v>
      </c>
      <c r="D79" s="14"/>
      <c r="E79" s="107">
        <f>J34</f>
        <v>1.0954451150103321</v>
      </c>
      <c r="F79" s="16">
        <f>J63</f>
        <v>1</v>
      </c>
      <c r="G79" s="61">
        <f>E79*F79</f>
        <v>1.0954451150103321</v>
      </c>
      <c r="I79" s="10"/>
      <c r="J79" s="91"/>
      <c r="M79" s="26" t="s">
        <v>14</v>
      </c>
      <c r="N79" s="14"/>
      <c r="O79" s="107">
        <f>T34</f>
        <v>1.3774493079968597</v>
      </c>
      <c r="P79" s="16">
        <f>T63</f>
        <v>1</v>
      </c>
      <c r="Q79" s="61">
        <f>O79*P79</f>
        <v>1.3774493079968597</v>
      </c>
      <c r="S79" s="10"/>
      <c r="T79" s="91"/>
    </row>
    <row r="80" spans="3:20" ht="15">
      <c r="C80" s="31"/>
      <c r="D80" s="10"/>
      <c r="E80" s="91"/>
      <c r="F80" s="57"/>
      <c r="G80" s="21"/>
      <c r="H80" s="21"/>
      <c r="I80" s="21"/>
      <c r="J80" s="21"/>
      <c r="M80" s="31"/>
      <c r="N80" s="10"/>
      <c r="O80" s="91"/>
      <c r="P80" s="57"/>
      <c r="Q80" s="21"/>
      <c r="R80" s="21"/>
      <c r="S80" s="21"/>
      <c r="T80" s="21"/>
    </row>
    <row r="81" spans="4:20" ht="15">
      <c r="D81" s="21"/>
      <c r="E81" s="40"/>
      <c r="F81" s="40"/>
      <c r="G81" s="40"/>
      <c r="H81" s="40"/>
      <c r="I81" s="40"/>
      <c r="J81" s="47"/>
      <c r="L81" s="29"/>
      <c r="M81" s="27"/>
      <c r="N81" s="21"/>
      <c r="O81" s="40"/>
      <c r="P81" s="40"/>
      <c r="Q81" s="40"/>
      <c r="R81" s="40"/>
      <c r="S81" s="40"/>
      <c r="T81" s="47"/>
    </row>
    <row r="82" spans="3:10" ht="15.75" thickBot="1">
      <c r="C82" s="27"/>
      <c r="D82" s="21"/>
      <c r="E82" s="40"/>
      <c r="F82" s="40"/>
      <c r="G82" s="40"/>
      <c r="H82" s="40"/>
      <c r="I82" s="40"/>
      <c r="J82" s="47"/>
    </row>
    <row r="83" spans="3:11" ht="15">
      <c r="C83" s="27"/>
      <c r="D83" s="21"/>
      <c r="E83" s="40"/>
      <c r="F83" s="40"/>
      <c r="G83" s="123"/>
      <c r="H83" s="2"/>
      <c r="I83" s="154" t="s">
        <v>59</v>
      </c>
      <c r="J83" s="155" t="s">
        <v>55</v>
      </c>
      <c r="K83" s="157"/>
    </row>
    <row r="84" spans="2:11" ht="15">
      <c r="B84" s="39" t="s">
        <v>53</v>
      </c>
      <c r="C84" s="124" t="s">
        <v>52</v>
      </c>
      <c r="D84" s="21"/>
      <c r="E84" s="40"/>
      <c r="F84" s="40"/>
      <c r="G84" s="2"/>
      <c r="H84" s="3"/>
      <c r="I84" s="12" t="s">
        <v>0</v>
      </c>
      <c r="J84" s="134" t="s">
        <v>58</v>
      </c>
      <c r="K84" s="159"/>
    </row>
    <row r="85" spans="2:11" ht="15">
      <c r="B85" s="10"/>
      <c r="C85" s="57"/>
      <c r="D85" s="21"/>
      <c r="E85" s="40"/>
      <c r="F85" s="40"/>
      <c r="G85" s="31"/>
      <c r="H85" s="3"/>
      <c r="I85" s="20" t="s">
        <v>7</v>
      </c>
      <c r="J85" s="135">
        <f>GEOMEAN(G74,Q74)</f>
        <v>7.938604013547738</v>
      </c>
      <c r="K85" s="126"/>
    </row>
    <row r="86" spans="3:11" ht="15">
      <c r="C86" s="27"/>
      <c r="D86" s="146" t="s">
        <v>59</v>
      </c>
      <c r="E86" s="140" t="s">
        <v>26</v>
      </c>
      <c r="F86" s="145" t="s">
        <v>29</v>
      </c>
      <c r="G86" s="147" t="s">
        <v>55</v>
      </c>
      <c r="H86" s="3"/>
      <c r="I86" s="20" t="s">
        <v>8</v>
      </c>
      <c r="J86" s="135">
        <f>GEOMEAN(G75,Q75)</f>
        <v>13.440242695094822</v>
      </c>
      <c r="K86" s="126"/>
    </row>
    <row r="87" spans="3:11" ht="15">
      <c r="C87" s="23"/>
      <c r="D87" s="141"/>
      <c r="E87" s="31" t="s">
        <v>58</v>
      </c>
      <c r="F87" s="36"/>
      <c r="G87" s="148" t="s">
        <v>58</v>
      </c>
      <c r="I87" s="20" t="s">
        <v>9</v>
      </c>
      <c r="J87" s="135">
        <f>GEOMEAN(G76,Q76)</f>
        <v>31.148342152847547</v>
      </c>
      <c r="K87" s="126"/>
    </row>
    <row r="88" spans="4:11" ht="15.75" thickBot="1">
      <c r="D88" s="132" t="s">
        <v>0</v>
      </c>
      <c r="E88" s="31" t="s">
        <v>34</v>
      </c>
      <c r="F88" s="31" t="s">
        <v>35</v>
      </c>
      <c r="G88" s="151" t="s">
        <v>36</v>
      </c>
      <c r="I88" s="26" t="s">
        <v>10</v>
      </c>
      <c r="J88" s="156">
        <f>GEOMEAN(G77,Q77)</f>
        <v>14.109197960418225</v>
      </c>
      <c r="K88" s="158"/>
    </row>
    <row r="89" spans="4:11" ht="15">
      <c r="D89" s="142" t="s">
        <v>7</v>
      </c>
      <c r="E89" s="131">
        <v>0.5626545205346613</v>
      </c>
      <c r="F89" s="15">
        <f>$I$67</f>
        <v>14.109197960418225</v>
      </c>
      <c r="G89" s="149">
        <f>E89*F89</f>
        <v>7.938604013547737</v>
      </c>
      <c r="I89" s="132" t="s">
        <v>1</v>
      </c>
      <c r="J89" s="136"/>
      <c r="K89" s="5"/>
    </row>
    <row r="90" spans="4:11" ht="15">
      <c r="D90" s="142" t="s">
        <v>8</v>
      </c>
      <c r="E90" s="152">
        <v>0.9525872932536577</v>
      </c>
      <c r="F90" s="15">
        <f>$I$67</f>
        <v>14.109197960418225</v>
      </c>
      <c r="G90" s="149">
        <f>E90*F90</f>
        <v>13.440242695094824</v>
      </c>
      <c r="I90" s="133" t="s">
        <v>14</v>
      </c>
      <c r="J90" s="137">
        <f>GEOMEAN(G79,Q79)</f>
        <v>1.2283810954339547</v>
      </c>
      <c r="K90" s="5"/>
    </row>
    <row r="91" spans="4:7" ht="15">
      <c r="D91" s="142" t="s">
        <v>9</v>
      </c>
      <c r="E91" s="131">
        <v>2.2076621392818163</v>
      </c>
      <c r="F91" s="15">
        <f>$I$67</f>
        <v>14.109197960418225</v>
      </c>
      <c r="G91" s="149">
        <f>E91*F91</f>
        <v>31.148342152847537</v>
      </c>
    </row>
    <row r="92" spans="4:7" ht="15">
      <c r="D92" s="142" t="s">
        <v>10</v>
      </c>
      <c r="E92" s="131">
        <v>1</v>
      </c>
      <c r="F92" s="15">
        <f>$I$67</f>
        <v>14.109197960418225</v>
      </c>
      <c r="G92" s="149">
        <f>E92*F92</f>
        <v>14.109197960418225</v>
      </c>
    </row>
    <row r="93" spans="4:7" ht="15">
      <c r="D93" s="132" t="s">
        <v>1</v>
      </c>
      <c r="E93" s="131"/>
      <c r="F93" s="15"/>
      <c r="G93" s="149"/>
    </row>
    <row r="94" spans="4:7" ht="15">
      <c r="D94" s="143" t="s">
        <v>14</v>
      </c>
      <c r="E94" s="153">
        <v>1.2283810954339547</v>
      </c>
      <c r="F94" s="144">
        <f>$I$68</f>
        <v>1</v>
      </c>
      <c r="G94" s="150">
        <f>E94*F94</f>
        <v>1.2283810954339547</v>
      </c>
    </row>
  </sheetData>
  <printOptions horizontalCentered="1"/>
  <pageMargins left="0.5" right="0.25" top="0.25" bottom="1" header="0" footer="0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SERG$</dc:creator>
  <cp:keywords/>
  <dc:description/>
  <cp:lastModifiedBy>wb246568</cp:lastModifiedBy>
  <cp:lastPrinted>2004-09-28T20:27:28Z</cp:lastPrinted>
  <dcterms:created xsi:type="dcterms:W3CDTF">2004-09-28T07:56:06Z</dcterms:created>
  <dcterms:modified xsi:type="dcterms:W3CDTF">2004-10-08T19:16:00Z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448103219</vt:i4>
  </property>
  <property fmtid="{D5CDD505-2E9C-101B-9397-08002B2CF9AE}" pid="3" name="_EmailSubject">
    <vt:lpwstr>BA and AH Example / Linking BH-PPPs</vt:lpwstr>
  </property>
  <property fmtid="{D5CDD505-2E9C-101B-9397-08002B2CF9AE}" pid="4" name="_AuthorEmail">
    <vt:lpwstr>sergey.sergeev@statistik.gv.at</vt:lpwstr>
  </property>
  <property fmtid="{D5CDD505-2E9C-101B-9397-08002B2CF9AE}" pid="5" name="_AuthorEmailDisplayName">
    <vt:lpwstr>SERGEEV Sergey</vt:lpwstr>
  </property>
</Properties>
</file>