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120" yWindow="60" windowWidth="19428" windowHeight="7572"/>
  </bookViews>
  <sheets>
    <sheet name="Contents" sheetId="1" r:id="rId1"/>
    <sheet name="Table IX.1" sheetId="10" r:id="rId2"/>
    <sheet name="Table IX.2 (part I)" sheetId="11" r:id="rId3"/>
    <sheet name="Table IX.2 (part II)" sheetId="16" r:id="rId4"/>
    <sheet name="Table IX.2 (part III)" sheetId="15" r:id="rId5"/>
    <sheet name="Table IX.3 (part I)" sheetId="12" r:id="rId6"/>
    <sheet name="Table IX.3 (part II)" sheetId="18" r:id="rId7"/>
    <sheet name="Table IX.3 (part III)" sheetId="17" r:id="rId8"/>
    <sheet name="Table IX.4 (part I)" sheetId="13" r:id="rId9"/>
    <sheet name="Table IX.4 (part II)" sheetId="20" r:id="rId10"/>
    <sheet name="Table IX.4 (part III)" sheetId="19" r:id="rId11"/>
    <sheet name="Table IX.5 (part I)" sheetId="14" r:id="rId12"/>
    <sheet name="Table IX.5 (part II)" sheetId="22" r:id="rId13"/>
    <sheet name="Table IX.5 (part III)" sheetId="21" r:id="rId14"/>
  </sheets>
  <definedNames>
    <definedName name="_xlnm.Print_Area" localSheetId="5">'Table IX.3 (part I)'!$B$1:$L$59</definedName>
    <definedName name="_xlnm.Print_Area" localSheetId="8">'Table IX.4 (part I)'!$B$1:$J$59</definedName>
    <definedName name="_xlnm.Print_Area" localSheetId="11">'Table IX.5 (part I)'!$B$1:$AL$120</definedName>
  </definedNames>
  <calcPr calcId="171027"/>
</workbook>
</file>

<file path=xl/calcChain.xml><?xml version="1.0" encoding="utf-8"?>
<calcChain xmlns="http://schemas.openxmlformats.org/spreadsheetml/2006/main">
  <c r="AL58" i="21" l="1"/>
  <c r="AJ58" i="21"/>
  <c r="AH58" i="21"/>
  <c r="AF58" i="21"/>
  <c r="AD58" i="21"/>
  <c r="AB58" i="21"/>
  <c r="Z58" i="21"/>
  <c r="X58" i="21"/>
  <c r="V58" i="21"/>
  <c r="T58" i="21"/>
  <c r="R58" i="21"/>
  <c r="P58" i="21"/>
  <c r="N58" i="21"/>
  <c r="L58" i="21"/>
  <c r="J58" i="21"/>
  <c r="H58" i="21"/>
  <c r="F58" i="21"/>
  <c r="D58" i="21"/>
  <c r="AL57" i="21"/>
  <c r="AJ57" i="21"/>
  <c r="AH57" i="21"/>
  <c r="AF57" i="21"/>
  <c r="AD57" i="21"/>
  <c r="AB57" i="21"/>
  <c r="Z57" i="21"/>
  <c r="X57" i="21"/>
  <c r="V57" i="21"/>
  <c r="T57" i="21"/>
  <c r="R57" i="21"/>
  <c r="P57" i="21"/>
  <c r="N57" i="21"/>
  <c r="L57" i="21"/>
  <c r="J57" i="21"/>
  <c r="H57" i="21"/>
  <c r="F57" i="21"/>
  <c r="D57" i="21"/>
  <c r="AL56" i="21"/>
  <c r="AJ56" i="21"/>
  <c r="AH56" i="21"/>
  <c r="AF56" i="21"/>
  <c r="AD56" i="21"/>
  <c r="AB56" i="21"/>
  <c r="Z56" i="21"/>
  <c r="X56" i="21"/>
  <c r="V56" i="21"/>
  <c r="T56" i="21"/>
  <c r="R56" i="21"/>
  <c r="P56" i="21"/>
  <c r="N56" i="21"/>
  <c r="L56" i="21"/>
  <c r="J56" i="21"/>
  <c r="H56" i="21"/>
  <c r="F56" i="21"/>
  <c r="D56" i="21"/>
  <c r="AL53" i="21"/>
  <c r="AJ53" i="21"/>
  <c r="AH53" i="21"/>
  <c r="AF53" i="21"/>
  <c r="AD53" i="21"/>
  <c r="AB53" i="21"/>
  <c r="Z53" i="21"/>
  <c r="X53" i="21"/>
  <c r="V53" i="21"/>
  <c r="T53" i="21"/>
  <c r="R53" i="21"/>
  <c r="P53" i="21"/>
  <c r="N53" i="21"/>
  <c r="L53" i="21"/>
  <c r="J53" i="21"/>
  <c r="H53" i="21"/>
  <c r="F53" i="21"/>
  <c r="D53" i="21"/>
  <c r="AL52" i="21"/>
  <c r="AJ52" i="21"/>
  <c r="AH52" i="21"/>
  <c r="AF52" i="21"/>
  <c r="AD52" i="21"/>
  <c r="AB52" i="21"/>
  <c r="Z52" i="21"/>
  <c r="X52" i="21"/>
  <c r="V52" i="21"/>
  <c r="T52" i="21"/>
  <c r="R52" i="21"/>
  <c r="P52" i="21"/>
  <c r="N52" i="21"/>
  <c r="L52" i="21"/>
  <c r="J52" i="21"/>
  <c r="H52" i="21"/>
  <c r="F52" i="21"/>
  <c r="D52" i="21"/>
  <c r="AL51" i="21"/>
  <c r="AJ51" i="21"/>
  <c r="AH51" i="21"/>
  <c r="AF51" i="21"/>
  <c r="AD51" i="21"/>
  <c r="AB51" i="21"/>
  <c r="Z51" i="21"/>
  <c r="X51" i="21"/>
  <c r="V51" i="21"/>
  <c r="T51" i="21"/>
  <c r="R51" i="21"/>
  <c r="P51" i="21"/>
  <c r="N51" i="21"/>
  <c r="L51" i="21"/>
  <c r="J51" i="21"/>
  <c r="H51" i="21"/>
  <c r="F51" i="21"/>
  <c r="D51" i="21"/>
  <c r="AL50" i="21"/>
  <c r="AJ50" i="21"/>
  <c r="AH50" i="21"/>
  <c r="AF50" i="21"/>
  <c r="AD50" i="21"/>
  <c r="AB50" i="21"/>
  <c r="Z50" i="21"/>
  <c r="X50" i="21"/>
  <c r="V50" i="21"/>
  <c r="T50" i="21"/>
  <c r="R50" i="21"/>
  <c r="P50" i="21"/>
  <c r="N50" i="21"/>
  <c r="L50" i="21"/>
  <c r="J50" i="21"/>
  <c r="H50" i="21"/>
  <c r="F50" i="21"/>
  <c r="D50" i="21"/>
  <c r="AL49" i="21"/>
  <c r="AJ49" i="21"/>
  <c r="AH49" i="21"/>
  <c r="AF49" i="21"/>
  <c r="AD49" i="21"/>
  <c r="AB49" i="21"/>
  <c r="Z49" i="21"/>
  <c r="X49" i="21"/>
  <c r="V49" i="21"/>
  <c r="T49" i="21"/>
  <c r="R49" i="21"/>
  <c r="P49" i="21"/>
  <c r="N49" i="21"/>
  <c r="L49" i="21"/>
  <c r="J49" i="21"/>
  <c r="H49" i="21"/>
  <c r="F49" i="21"/>
  <c r="D49" i="21"/>
  <c r="AL48" i="21"/>
  <c r="AJ48" i="21"/>
  <c r="AH48" i="21"/>
  <c r="AF48" i="21"/>
  <c r="AD48" i="21"/>
  <c r="AB48" i="21"/>
  <c r="Z48" i="21"/>
  <c r="X48" i="21"/>
  <c r="V48" i="21"/>
  <c r="T48" i="21"/>
  <c r="R48" i="21"/>
  <c r="P48" i="21"/>
  <c r="N48" i="21"/>
  <c r="L48" i="21"/>
  <c r="J48" i="21"/>
  <c r="H48" i="21"/>
  <c r="F48" i="21"/>
  <c r="D48" i="21"/>
  <c r="AL47" i="21"/>
  <c r="AJ47" i="21"/>
  <c r="AH47" i="21"/>
  <c r="AF47" i="21"/>
  <c r="AD47" i="21"/>
  <c r="AB47" i="21"/>
  <c r="Z47" i="21"/>
  <c r="X47" i="21"/>
  <c r="V47" i="21"/>
  <c r="T47" i="21"/>
  <c r="R47" i="21"/>
  <c r="P47" i="21"/>
  <c r="N47" i="21"/>
  <c r="L47" i="21"/>
  <c r="J47" i="21"/>
  <c r="H47" i="21"/>
  <c r="F47" i="21"/>
  <c r="D47" i="21"/>
  <c r="AL46" i="21"/>
  <c r="AJ46" i="21"/>
  <c r="AH46" i="21"/>
  <c r="AF46" i="21"/>
  <c r="AD46" i="21"/>
  <c r="AB46" i="21"/>
  <c r="Z46" i="21"/>
  <c r="X46" i="21"/>
  <c r="V46" i="21"/>
  <c r="T46" i="21"/>
  <c r="R46" i="21"/>
  <c r="P46" i="21"/>
  <c r="N46" i="21"/>
  <c r="L46" i="21"/>
  <c r="J46" i="21"/>
  <c r="H46" i="21"/>
  <c r="F46" i="21"/>
  <c r="D46" i="21"/>
  <c r="AL45" i="21"/>
  <c r="AJ45" i="21"/>
  <c r="AH45" i="21"/>
  <c r="AF45" i="21"/>
  <c r="AD45" i="21"/>
  <c r="AB45" i="21"/>
  <c r="Z45" i="21"/>
  <c r="X45" i="21"/>
  <c r="V45" i="21"/>
  <c r="T45" i="21"/>
  <c r="R45" i="21"/>
  <c r="P45" i="21"/>
  <c r="N45" i="21"/>
  <c r="L45" i="21"/>
  <c r="J45" i="21"/>
  <c r="H45" i="21"/>
  <c r="F45" i="21"/>
  <c r="D45" i="21"/>
  <c r="AL42" i="21"/>
  <c r="AJ42" i="21"/>
  <c r="AH42" i="21"/>
  <c r="AF42" i="21"/>
  <c r="AD42" i="21"/>
  <c r="AB42" i="21"/>
  <c r="Z42" i="21"/>
  <c r="X42" i="21"/>
  <c r="V42" i="21"/>
  <c r="T42" i="21"/>
  <c r="R42" i="21"/>
  <c r="P42" i="21"/>
  <c r="N42" i="21"/>
  <c r="L42" i="21"/>
  <c r="J42" i="21"/>
  <c r="H42" i="21"/>
  <c r="F42" i="21"/>
  <c r="D42" i="21"/>
  <c r="AL41" i="21"/>
  <c r="AJ41" i="21"/>
  <c r="AH41" i="21"/>
  <c r="AF41" i="21"/>
  <c r="AD41" i="21"/>
  <c r="AB41" i="21"/>
  <c r="Z41" i="21"/>
  <c r="X41" i="21"/>
  <c r="V41" i="21"/>
  <c r="T41" i="21"/>
  <c r="R41" i="21"/>
  <c r="P41" i="21"/>
  <c r="N41" i="21"/>
  <c r="L41" i="21"/>
  <c r="J41" i="21"/>
  <c r="H41" i="21"/>
  <c r="F41" i="21"/>
  <c r="D41" i="21"/>
  <c r="AL40" i="21"/>
  <c r="AJ40" i="21"/>
  <c r="AH40" i="21"/>
  <c r="AF40" i="21"/>
  <c r="AD40" i="21"/>
  <c r="AB40" i="21"/>
  <c r="Z40" i="21"/>
  <c r="X40" i="21"/>
  <c r="V40" i="21"/>
  <c r="T40" i="21"/>
  <c r="R40" i="21"/>
  <c r="P40" i="21"/>
  <c r="N40" i="21"/>
  <c r="L40" i="21"/>
  <c r="J40" i="21"/>
  <c r="H40" i="21"/>
  <c r="F40" i="21"/>
  <c r="D40" i="21"/>
  <c r="AL39" i="21"/>
  <c r="AJ39" i="21"/>
  <c r="AH39" i="21"/>
  <c r="AF39" i="21"/>
  <c r="AD39" i="21"/>
  <c r="AB39" i="21"/>
  <c r="Z39" i="21"/>
  <c r="X39" i="21"/>
  <c r="V39" i="21"/>
  <c r="T39" i="21"/>
  <c r="R39" i="21"/>
  <c r="P39" i="21"/>
  <c r="N39" i="21"/>
  <c r="L39" i="21"/>
  <c r="J39" i="21"/>
  <c r="H39" i="21"/>
  <c r="F39" i="21"/>
  <c r="D39" i="21"/>
  <c r="AK36" i="21"/>
  <c r="AL36" i="21" s="1"/>
  <c r="AI36" i="21"/>
  <c r="AJ36" i="21" s="1"/>
  <c r="AG36" i="21"/>
  <c r="AH36" i="21" s="1"/>
  <c r="AE36" i="21"/>
  <c r="AF36" i="21" s="1"/>
  <c r="AD36" i="21"/>
  <c r="AC36" i="21"/>
  <c r="AA36" i="21"/>
  <c r="AB36" i="21" s="1"/>
  <c r="Z36" i="21"/>
  <c r="Y36" i="21"/>
  <c r="W36" i="21"/>
  <c r="X36" i="21" s="1"/>
  <c r="U36" i="21"/>
  <c r="V36" i="21" s="1"/>
  <c r="S36" i="21"/>
  <c r="T36" i="21" s="1"/>
  <c r="Q36" i="21"/>
  <c r="R36" i="21" s="1"/>
  <c r="O36" i="21"/>
  <c r="P36" i="21" s="1"/>
  <c r="N36" i="21"/>
  <c r="M36" i="21"/>
  <c r="K36" i="21"/>
  <c r="L36" i="21" s="1"/>
  <c r="J36" i="21"/>
  <c r="I36" i="21"/>
  <c r="G36" i="21"/>
  <c r="H36" i="21" s="1"/>
  <c r="E36" i="21"/>
  <c r="F36" i="21" s="1"/>
  <c r="C36" i="21"/>
  <c r="D36" i="21" s="1"/>
  <c r="AF30" i="21"/>
  <c r="AD30" i="21"/>
  <c r="AB30" i="21"/>
  <c r="Z30" i="21"/>
  <c r="X30" i="21"/>
  <c r="V30" i="21"/>
  <c r="T30" i="21"/>
  <c r="R30" i="21"/>
  <c r="P30" i="21"/>
  <c r="N30" i="21"/>
  <c r="L30" i="21"/>
  <c r="J30" i="21"/>
  <c r="H30" i="21"/>
  <c r="F30" i="21"/>
  <c r="D30" i="21"/>
  <c r="AF29" i="21"/>
  <c r="AD29" i="21"/>
  <c r="AB29" i="21"/>
  <c r="Z29" i="21"/>
  <c r="X29" i="21"/>
  <c r="V29" i="21"/>
  <c r="T29" i="21"/>
  <c r="R29" i="21"/>
  <c r="P29" i="21"/>
  <c r="N29" i="21"/>
  <c r="L29" i="21"/>
  <c r="J29" i="21"/>
  <c r="H29" i="21"/>
  <c r="F29" i="21"/>
  <c r="D29" i="21"/>
  <c r="AF28" i="21"/>
  <c r="AD28" i="21"/>
  <c r="AB28" i="21"/>
  <c r="Z28" i="21"/>
  <c r="X28" i="21"/>
  <c r="V28" i="21"/>
  <c r="T28" i="21"/>
  <c r="R28" i="21"/>
  <c r="P28" i="21"/>
  <c r="N28" i="21"/>
  <c r="L28" i="21"/>
  <c r="J28" i="21"/>
  <c r="H28" i="21"/>
  <c r="F28" i="21"/>
  <c r="D28" i="21"/>
  <c r="AF25" i="21"/>
  <c r="AD25" i="21"/>
  <c r="AB25" i="21"/>
  <c r="Z25" i="21"/>
  <c r="X25" i="21"/>
  <c r="V25" i="21"/>
  <c r="T25" i="21"/>
  <c r="R25" i="21"/>
  <c r="P25" i="21"/>
  <c r="N25" i="21"/>
  <c r="L25" i="21"/>
  <c r="J25" i="21"/>
  <c r="H25" i="21"/>
  <c r="F25" i="21"/>
  <c r="D25" i="21"/>
  <c r="AF24" i="21"/>
  <c r="AD24" i="21"/>
  <c r="AB24" i="21"/>
  <c r="Z24" i="21"/>
  <c r="X24" i="21"/>
  <c r="V24" i="21"/>
  <c r="T24" i="21"/>
  <c r="R24" i="21"/>
  <c r="P24" i="21"/>
  <c r="N24" i="21"/>
  <c r="L24" i="21"/>
  <c r="J24" i="21"/>
  <c r="H24" i="21"/>
  <c r="F24" i="21"/>
  <c r="D24" i="21"/>
  <c r="AF23" i="21"/>
  <c r="AD23" i="21"/>
  <c r="AB23" i="21"/>
  <c r="Z23" i="21"/>
  <c r="X23" i="21"/>
  <c r="V23" i="21"/>
  <c r="T23" i="21"/>
  <c r="R23" i="21"/>
  <c r="P23" i="21"/>
  <c r="N23" i="21"/>
  <c r="L23" i="21"/>
  <c r="J23" i="21"/>
  <c r="H23" i="21"/>
  <c r="F23" i="21"/>
  <c r="D23" i="21"/>
  <c r="AF22" i="21"/>
  <c r="AD22" i="21"/>
  <c r="AB22" i="21"/>
  <c r="Z22" i="21"/>
  <c r="X22" i="21"/>
  <c r="V22" i="21"/>
  <c r="T22" i="21"/>
  <c r="R22" i="21"/>
  <c r="P22" i="21"/>
  <c r="N22" i="21"/>
  <c r="L22" i="21"/>
  <c r="J22" i="21"/>
  <c r="H22" i="21"/>
  <c r="F22" i="21"/>
  <c r="D22" i="21"/>
  <c r="AF21" i="21"/>
  <c r="AD21" i="21"/>
  <c r="AB21" i="21"/>
  <c r="Z21" i="21"/>
  <c r="X21" i="21"/>
  <c r="V21" i="21"/>
  <c r="T21" i="21"/>
  <c r="R21" i="21"/>
  <c r="P21" i="21"/>
  <c r="N21" i="21"/>
  <c r="L21" i="21"/>
  <c r="J21" i="21"/>
  <c r="H21" i="21"/>
  <c r="F21" i="21"/>
  <c r="D21" i="21"/>
  <c r="AF20" i="21"/>
  <c r="AD20" i="21"/>
  <c r="AB20" i="21"/>
  <c r="Z20" i="21"/>
  <c r="X20" i="21"/>
  <c r="V20" i="21"/>
  <c r="T20" i="21"/>
  <c r="R20" i="21"/>
  <c r="P20" i="21"/>
  <c r="N20" i="21"/>
  <c r="L20" i="21"/>
  <c r="J20" i="21"/>
  <c r="H20" i="21"/>
  <c r="F20" i="21"/>
  <c r="D20" i="21"/>
  <c r="AF19" i="21"/>
  <c r="AD19" i="21"/>
  <c r="AB19" i="21"/>
  <c r="Z19" i="21"/>
  <c r="X19" i="21"/>
  <c r="V19" i="21"/>
  <c r="T19" i="21"/>
  <c r="R19" i="21"/>
  <c r="P19" i="21"/>
  <c r="N19" i="21"/>
  <c r="L19" i="21"/>
  <c r="J19" i="21"/>
  <c r="H19" i="21"/>
  <c r="F19" i="21"/>
  <c r="D19" i="21"/>
  <c r="AF18" i="21"/>
  <c r="AD18" i="21"/>
  <c r="AB18" i="21"/>
  <c r="Z18" i="21"/>
  <c r="X18" i="21"/>
  <c r="V18" i="21"/>
  <c r="T18" i="21"/>
  <c r="R18" i="21"/>
  <c r="P18" i="21"/>
  <c r="N18" i="21"/>
  <c r="L18" i="21"/>
  <c r="J18" i="21"/>
  <c r="H18" i="21"/>
  <c r="F18" i="21"/>
  <c r="D18" i="21"/>
  <c r="AF17" i="21"/>
  <c r="AD17" i="21"/>
  <c r="AB17" i="21"/>
  <c r="Z17" i="21"/>
  <c r="X17" i="21"/>
  <c r="V17" i="21"/>
  <c r="T17" i="21"/>
  <c r="R17" i="21"/>
  <c r="P17" i="21"/>
  <c r="N17" i="21"/>
  <c r="L17" i="21"/>
  <c r="J17" i="21"/>
  <c r="H17" i="21"/>
  <c r="F17" i="21"/>
  <c r="D17" i="21"/>
  <c r="AF14" i="21"/>
  <c r="AD14" i="21"/>
  <c r="AB14" i="21"/>
  <c r="Z14" i="21"/>
  <c r="X14" i="21"/>
  <c r="V14" i="21"/>
  <c r="T14" i="21"/>
  <c r="R14" i="21"/>
  <c r="P14" i="21"/>
  <c r="N14" i="21"/>
  <c r="L14" i="21"/>
  <c r="J14" i="21"/>
  <c r="H14" i="21"/>
  <c r="F14" i="21"/>
  <c r="D14" i="21"/>
  <c r="AF13" i="21"/>
  <c r="AD13" i="21"/>
  <c r="AB13" i="21"/>
  <c r="Z13" i="21"/>
  <c r="X13" i="21"/>
  <c r="V13" i="21"/>
  <c r="T13" i="21"/>
  <c r="R13" i="21"/>
  <c r="P13" i="21"/>
  <c r="N13" i="21"/>
  <c r="L13" i="21"/>
  <c r="J13" i="21"/>
  <c r="H13" i="21"/>
  <c r="F13" i="21"/>
  <c r="D13" i="21"/>
  <c r="AF12" i="21"/>
  <c r="AD12" i="21"/>
  <c r="AB12" i="21"/>
  <c r="Z12" i="21"/>
  <c r="X12" i="21"/>
  <c r="V12" i="21"/>
  <c r="T12" i="21"/>
  <c r="R12" i="21"/>
  <c r="P12" i="21"/>
  <c r="N12" i="21"/>
  <c r="L12" i="21"/>
  <c r="J12" i="21"/>
  <c r="H12" i="21"/>
  <c r="F12" i="21"/>
  <c r="D12" i="21"/>
  <c r="AF11" i="21"/>
  <c r="AD11" i="21"/>
  <c r="AB11" i="21"/>
  <c r="Z11" i="21"/>
  <c r="X11" i="21"/>
  <c r="V11" i="21"/>
  <c r="T11" i="21"/>
  <c r="R11" i="21"/>
  <c r="P11" i="21"/>
  <c r="N11" i="21"/>
  <c r="L11" i="21"/>
  <c r="J11" i="21"/>
  <c r="H11" i="21"/>
  <c r="F11" i="21"/>
  <c r="D11" i="21"/>
  <c r="AE8" i="21"/>
  <c r="AF8" i="21" s="1"/>
  <c r="AC8" i="21"/>
  <c r="AD8" i="21" s="1"/>
  <c r="AB8" i="21"/>
  <c r="AA8" i="21"/>
  <c r="Y8" i="21"/>
  <c r="Z8" i="21" s="1"/>
  <c r="X8" i="21"/>
  <c r="W8" i="21"/>
  <c r="U8" i="21"/>
  <c r="V8" i="21" s="1"/>
  <c r="S8" i="21"/>
  <c r="T8" i="21" s="1"/>
  <c r="Q8" i="21"/>
  <c r="R8" i="21" s="1"/>
  <c r="O8" i="21"/>
  <c r="P8" i="21" s="1"/>
  <c r="M8" i="21"/>
  <c r="N8" i="21" s="1"/>
  <c r="L8" i="21"/>
  <c r="K8" i="21"/>
  <c r="I8" i="21"/>
  <c r="J8" i="21" s="1"/>
  <c r="H8" i="21"/>
  <c r="G8" i="21"/>
  <c r="E8" i="21"/>
  <c r="F8" i="21" s="1"/>
  <c r="C8" i="21"/>
  <c r="D8" i="21" s="1"/>
  <c r="AL58" i="22"/>
  <c r="AJ58" i="22"/>
  <c r="AH58" i="22"/>
  <c r="AF58" i="22"/>
  <c r="AD58" i="22"/>
  <c r="AB58" i="22"/>
  <c r="Z58" i="22"/>
  <c r="X58" i="22"/>
  <c r="V58" i="22"/>
  <c r="T58" i="22"/>
  <c r="R58" i="22"/>
  <c r="P58" i="22"/>
  <c r="N58" i="22"/>
  <c r="L58" i="22"/>
  <c r="J58" i="22"/>
  <c r="H58" i="22"/>
  <c r="F58" i="22"/>
  <c r="D58" i="22"/>
  <c r="AL57" i="22"/>
  <c r="AJ57" i="22"/>
  <c r="AH57" i="22"/>
  <c r="AF57" i="22"/>
  <c r="AD57" i="22"/>
  <c r="AB57" i="22"/>
  <c r="Z57" i="22"/>
  <c r="X57" i="22"/>
  <c r="V57" i="22"/>
  <c r="T57" i="22"/>
  <c r="R57" i="22"/>
  <c r="P57" i="22"/>
  <c r="N57" i="22"/>
  <c r="L57" i="22"/>
  <c r="J57" i="22"/>
  <c r="H57" i="22"/>
  <c r="F57" i="22"/>
  <c r="D57" i="22"/>
  <c r="AL56" i="22"/>
  <c r="AJ56" i="22"/>
  <c r="AH56" i="22"/>
  <c r="AF56" i="22"/>
  <c r="AD56" i="22"/>
  <c r="AB56" i="22"/>
  <c r="Z56" i="22"/>
  <c r="X56" i="22"/>
  <c r="V56" i="22"/>
  <c r="T56" i="22"/>
  <c r="R56" i="22"/>
  <c r="P56" i="22"/>
  <c r="N56" i="22"/>
  <c r="L56" i="22"/>
  <c r="J56" i="22"/>
  <c r="H56" i="22"/>
  <c r="F56" i="22"/>
  <c r="D56" i="22"/>
  <c r="AL53" i="22"/>
  <c r="AJ53" i="22"/>
  <c r="AH53" i="22"/>
  <c r="AF53" i="22"/>
  <c r="AD53" i="22"/>
  <c r="AB53" i="22"/>
  <c r="Z53" i="22"/>
  <c r="X53" i="22"/>
  <c r="V53" i="22"/>
  <c r="T53" i="22"/>
  <c r="R53" i="22"/>
  <c r="P53" i="22"/>
  <c r="N53" i="22"/>
  <c r="L53" i="22"/>
  <c r="J53" i="22"/>
  <c r="H53" i="22"/>
  <c r="F53" i="22"/>
  <c r="D53" i="22"/>
  <c r="AL52" i="22"/>
  <c r="AJ52" i="22"/>
  <c r="AH52" i="22"/>
  <c r="AF52" i="22"/>
  <c r="AD52" i="22"/>
  <c r="AB52" i="22"/>
  <c r="Z52" i="22"/>
  <c r="X52" i="22"/>
  <c r="V52" i="22"/>
  <c r="T52" i="22"/>
  <c r="R52" i="22"/>
  <c r="P52" i="22"/>
  <c r="N52" i="22"/>
  <c r="L52" i="22"/>
  <c r="J52" i="22"/>
  <c r="H52" i="22"/>
  <c r="F52" i="22"/>
  <c r="D52" i="22"/>
  <c r="AL51" i="22"/>
  <c r="AJ51" i="22"/>
  <c r="AH51" i="22"/>
  <c r="AF51" i="22"/>
  <c r="AD51" i="22"/>
  <c r="AB51" i="22"/>
  <c r="Z51" i="22"/>
  <c r="X51" i="22"/>
  <c r="V51" i="22"/>
  <c r="T51" i="22"/>
  <c r="R51" i="22"/>
  <c r="P51" i="22"/>
  <c r="N51" i="22"/>
  <c r="L51" i="22"/>
  <c r="J51" i="22"/>
  <c r="H51" i="22"/>
  <c r="F51" i="22"/>
  <c r="D51" i="22"/>
  <c r="AL50" i="22"/>
  <c r="AJ50" i="22"/>
  <c r="AH50" i="22"/>
  <c r="AF50" i="22"/>
  <c r="AD50" i="22"/>
  <c r="AB50" i="22"/>
  <c r="Z50" i="22"/>
  <c r="X50" i="22"/>
  <c r="V50" i="22"/>
  <c r="T50" i="22"/>
  <c r="R50" i="22"/>
  <c r="P50" i="22"/>
  <c r="N50" i="22"/>
  <c r="L50" i="22"/>
  <c r="J50" i="22"/>
  <c r="H50" i="22"/>
  <c r="F50" i="22"/>
  <c r="D50" i="22"/>
  <c r="AL49" i="22"/>
  <c r="AJ49" i="22"/>
  <c r="AH49" i="22"/>
  <c r="AF49" i="22"/>
  <c r="AD49" i="22"/>
  <c r="AB49" i="22"/>
  <c r="Z49" i="22"/>
  <c r="X49" i="22"/>
  <c r="V49" i="22"/>
  <c r="T49" i="22"/>
  <c r="R49" i="22"/>
  <c r="P49" i="22"/>
  <c r="N49" i="22"/>
  <c r="L49" i="22"/>
  <c r="J49" i="22"/>
  <c r="H49" i="22"/>
  <c r="F49" i="22"/>
  <c r="D49" i="22"/>
  <c r="AL48" i="22"/>
  <c r="AJ48" i="22"/>
  <c r="AH48" i="22"/>
  <c r="AF48" i="22"/>
  <c r="AD48" i="22"/>
  <c r="AB48" i="22"/>
  <c r="Z48" i="22"/>
  <c r="X48" i="22"/>
  <c r="V48" i="22"/>
  <c r="T48" i="22"/>
  <c r="R48" i="22"/>
  <c r="P48" i="22"/>
  <c r="N48" i="22"/>
  <c r="L48" i="22"/>
  <c r="J48" i="22"/>
  <c r="H48" i="22"/>
  <c r="F48" i="22"/>
  <c r="D48" i="22"/>
  <c r="AL47" i="22"/>
  <c r="AJ47" i="22"/>
  <c r="AH47" i="22"/>
  <c r="AF47" i="22"/>
  <c r="AD47" i="22"/>
  <c r="AB47" i="22"/>
  <c r="Z47" i="22"/>
  <c r="X47" i="22"/>
  <c r="V47" i="22"/>
  <c r="T47" i="22"/>
  <c r="R47" i="22"/>
  <c r="P47" i="22"/>
  <c r="N47" i="22"/>
  <c r="L47" i="22"/>
  <c r="J47" i="22"/>
  <c r="H47" i="22"/>
  <c r="F47" i="22"/>
  <c r="D47" i="22"/>
  <c r="AL46" i="22"/>
  <c r="AJ46" i="22"/>
  <c r="AH46" i="22"/>
  <c r="AF46" i="22"/>
  <c r="AD46" i="22"/>
  <c r="AB46" i="22"/>
  <c r="Z46" i="22"/>
  <c r="X46" i="22"/>
  <c r="V46" i="22"/>
  <c r="T46" i="22"/>
  <c r="R46" i="22"/>
  <c r="P46" i="22"/>
  <c r="N46" i="22"/>
  <c r="L46" i="22"/>
  <c r="J46" i="22"/>
  <c r="H46" i="22"/>
  <c r="F46" i="22"/>
  <c r="D46" i="22"/>
  <c r="AL45" i="22"/>
  <c r="AJ45" i="22"/>
  <c r="AH45" i="22"/>
  <c r="AF45" i="22"/>
  <c r="AD45" i="22"/>
  <c r="AB45" i="22"/>
  <c r="Z45" i="22"/>
  <c r="X45" i="22"/>
  <c r="V45" i="22"/>
  <c r="T45" i="22"/>
  <c r="R45" i="22"/>
  <c r="P45" i="22"/>
  <c r="N45" i="22"/>
  <c r="L45" i="22"/>
  <c r="J45" i="22"/>
  <c r="H45" i="22"/>
  <c r="F45" i="22"/>
  <c r="D45" i="22"/>
  <c r="AL42" i="22"/>
  <c r="AJ42" i="22"/>
  <c r="AH42" i="22"/>
  <c r="AF42" i="22"/>
  <c r="AD42" i="22"/>
  <c r="AB42" i="22"/>
  <c r="Z42" i="22"/>
  <c r="X42" i="22"/>
  <c r="V42" i="22"/>
  <c r="T42" i="22"/>
  <c r="R42" i="22"/>
  <c r="P42" i="22"/>
  <c r="N42" i="22"/>
  <c r="L42" i="22"/>
  <c r="J42" i="22"/>
  <c r="H42" i="22"/>
  <c r="F42" i="22"/>
  <c r="D42" i="22"/>
  <c r="AL41" i="22"/>
  <c r="AJ41" i="22"/>
  <c r="AH41" i="22"/>
  <c r="AF41" i="22"/>
  <c r="AD41" i="22"/>
  <c r="AB41" i="22"/>
  <c r="Z41" i="22"/>
  <c r="X41" i="22"/>
  <c r="V41" i="22"/>
  <c r="T41" i="22"/>
  <c r="R41" i="22"/>
  <c r="P41" i="22"/>
  <c r="N41" i="22"/>
  <c r="L41" i="22"/>
  <c r="J41" i="22"/>
  <c r="H41" i="22"/>
  <c r="F41" i="22"/>
  <c r="D41" i="22"/>
  <c r="AL40" i="22"/>
  <c r="AJ40" i="22"/>
  <c r="AH40" i="22"/>
  <c r="AF40" i="22"/>
  <c r="AD40" i="22"/>
  <c r="AB40" i="22"/>
  <c r="Z40" i="22"/>
  <c r="X40" i="22"/>
  <c r="V40" i="22"/>
  <c r="T40" i="22"/>
  <c r="R40" i="22"/>
  <c r="P40" i="22"/>
  <c r="N40" i="22"/>
  <c r="L40" i="22"/>
  <c r="J40" i="22"/>
  <c r="H40" i="22"/>
  <c r="F40" i="22"/>
  <c r="D40" i="22"/>
  <c r="AL39" i="22"/>
  <c r="AJ39" i="22"/>
  <c r="AH39" i="22"/>
  <c r="AF39" i="22"/>
  <c r="AD39" i="22"/>
  <c r="AB39" i="22"/>
  <c r="Z39" i="22"/>
  <c r="X39" i="22"/>
  <c r="V39" i="22"/>
  <c r="T39" i="22"/>
  <c r="R39" i="22"/>
  <c r="P39" i="22"/>
  <c r="N39" i="22"/>
  <c r="L39" i="22"/>
  <c r="J39" i="22"/>
  <c r="H39" i="22"/>
  <c r="F39" i="22"/>
  <c r="D39" i="22"/>
  <c r="AL36" i="22"/>
  <c r="AK36" i="22"/>
  <c r="AI36" i="22"/>
  <c r="AJ36" i="22" s="1"/>
  <c r="AH36" i="22"/>
  <c r="AG36" i="22"/>
  <c r="AE36" i="22"/>
  <c r="AF36" i="22" s="1"/>
  <c r="AC36" i="22"/>
  <c r="AD36" i="22" s="1"/>
  <c r="AA36" i="22"/>
  <c r="AB36" i="22" s="1"/>
  <c r="Y36" i="22"/>
  <c r="Z36" i="22" s="1"/>
  <c r="W36" i="22"/>
  <c r="X36" i="22" s="1"/>
  <c r="U36" i="22"/>
  <c r="V36" i="22" s="1"/>
  <c r="S36" i="22"/>
  <c r="T36" i="22" s="1"/>
  <c r="R36" i="22"/>
  <c r="Q36" i="22"/>
  <c r="O36" i="22"/>
  <c r="P36" i="22" s="1"/>
  <c r="M36" i="22"/>
  <c r="N36" i="22" s="1"/>
  <c r="K36" i="22"/>
  <c r="L36" i="22" s="1"/>
  <c r="I36" i="22"/>
  <c r="J36" i="22" s="1"/>
  <c r="G36" i="22"/>
  <c r="H36" i="22" s="1"/>
  <c r="F36" i="22"/>
  <c r="E36" i="22"/>
  <c r="C36" i="22"/>
  <c r="D36" i="22" s="1"/>
  <c r="AF30" i="22"/>
  <c r="AD30" i="22"/>
  <c r="AB30" i="22"/>
  <c r="Z30" i="22"/>
  <c r="X30" i="22"/>
  <c r="V30" i="22"/>
  <c r="T30" i="22"/>
  <c r="R30" i="22"/>
  <c r="P30" i="22"/>
  <c r="N30" i="22"/>
  <c r="L30" i="22"/>
  <c r="J30" i="22"/>
  <c r="H30" i="22"/>
  <c r="F30" i="22"/>
  <c r="D30" i="22"/>
  <c r="AF29" i="22"/>
  <c r="AD29" i="22"/>
  <c r="AB29" i="22"/>
  <c r="Z29" i="22"/>
  <c r="X29" i="22"/>
  <c r="V29" i="22"/>
  <c r="T29" i="22"/>
  <c r="R29" i="22"/>
  <c r="P29" i="22"/>
  <c r="N29" i="22"/>
  <c r="L29" i="22"/>
  <c r="J29" i="22"/>
  <c r="H29" i="22"/>
  <c r="F29" i="22"/>
  <c r="D29" i="22"/>
  <c r="AF28" i="22"/>
  <c r="AD28" i="22"/>
  <c r="AB28" i="22"/>
  <c r="Z28" i="22"/>
  <c r="X28" i="22"/>
  <c r="V28" i="22"/>
  <c r="T28" i="22"/>
  <c r="R28" i="22"/>
  <c r="P28" i="22"/>
  <c r="N28" i="22"/>
  <c r="L28" i="22"/>
  <c r="J28" i="22"/>
  <c r="H28" i="22"/>
  <c r="F28" i="22"/>
  <c r="D28" i="22"/>
  <c r="AF25" i="22"/>
  <c r="AD25" i="22"/>
  <c r="AB25" i="22"/>
  <c r="Z25" i="22"/>
  <c r="X25" i="22"/>
  <c r="V25" i="22"/>
  <c r="T25" i="22"/>
  <c r="R25" i="22"/>
  <c r="P25" i="22"/>
  <c r="N25" i="22"/>
  <c r="L25" i="22"/>
  <c r="J25" i="22"/>
  <c r="H25" i="22"/>
  <c r="F25" i="22"/>
  <c r="D25" i="22"/>
  <c r="AF24" i="22"/>
  <c r="AD24" i="22"/>
  <c r="AB24" i="22"/>
  <c r="Z24" i="22"/>
  <c r="X24" i="22"/>
  <c r="V24" i="22"/>
  <c r="T24" i="22"/>
  <c r="R24" i="22"/>
  <c r="P24" i="22"/>
  <c r="N24" i="22"/>
  <c r="L24" i="22"/>
  <c r="J24" i="22"/>
  <c r="H24" i="22"/>
  <c r="F24" i="22"/>
  <c r="D24" i="22"/>
  <c r="AF23" i="22"/>
  <c r="AD23" i="22"/>
  <c r="AB23" i="22"/>
  <c r="Z23" i="22"/>
  <c r="X23" i="22"/>
  <c r="V23" i="22"/>
  <c r="T23" i="22"/>
  <c r="R23" i="22"/>
  <c r="P23" i="22"/>
  <c r="N23" i="22"/>
  <c r="L23" i="22"/>
  <c r="J23" i="22"/>
  <c r="H23" i="22"/>
  <c r="F23" i="22"/>
  <c r="D23" i="22"/>
  <c r="AF22" i="22"/>
  <c r="AD22" i="22"/>
  <c r="AB22" i="22"/>
  <c r="Z22" i="22"/>
  <c r="X22" i="22"/>
  <c r="V22" i="22"/>
  <c r="T22" i="22"/>
  <c r="R22" i="22"/>
  <c r="P22" i="22"/>
  <c r="N22" i="22"/>
  <c r="L22" i="22"/>
  <c r="J22" i="22"/>
  <c r="H22" i="22"/>
  <c r="F22" i="22"/>
  <c r="D22" i="22"/>
  <c r="AF21" i="22"/>
  <c r="AD21" i="22"/>
  <c r="AB21" i="22"/>
  <c r="Z21" i="22"/>
  <c r="X21" i="22"/>
  <c r="V21" i="22"/>
  <c r="T21" i="22"/>
  <c r="R21" i="22"/>
  <c r="P21" i="22"/>
  <c r="N21" i="22"/>
  <c r="L21" i="22"/>
  <c r="J21" i="22"/>
  <c r="H21" i="22"/>
  <c r="F21" i="22"/>
  <c r="D21" i="22"/>
  <c r="AF20" i="22"/>
  <c r="AD20" i="22"/>
  <c r="AB20" i="22"/>
  <c r="Z20" i="22"/>
  <c r="X20" i="22"/>
  <c r="V20" i="22"/>
  <c r="T20" i="22"/>
  <c r="R20" i="22"/>
  <c r="P20" i="22"/>
  <c r="N20" i="22"/>
  <c r="L20" i="22"/>
  <c r="J20" i="22"/>
  <c r="H20" i="22"/>
  <c r="F20" i="22"/>
  <c r="D20" i="22"/>
  <c r="AF19" i="22"/>
  <c r="AD19" i="22"/>
  <c r="AB19" i="22"/>
  <c r="Z19" i="22"/>
  <c r="X19" i="22"/>
  <c r="V19" i="22"/>
  <c r="T19" i="22"/>
  <c r="R19" i="22"/>
  <c r="P19" i="22"/>
  <c r="N19" i="22"/>
  <c r="L19" i="22"/>
  <c r="J19" i="22"/>
  <c r="H19" i="22"/>
  <c r="F19" i="22"/>
  <c r="D19" i="22"/>
  <c r="AF18" i="22"/>
  <c r="AD18" i="22"/>
  <c r="AB18" i="22"/>
  <c r="Z18" i="22"/>
  <c r="X18" i="22"/>
  <c r="V18" i="22"/>
  <c r="T18" i="22"/>
  <c r="R18" i="22"/>
  <c r="P18" i="22"/>
  <c r="N18" i="22"/>
  <c r="L18" i="22"/>
  <c r="J18" i="22"/>
  <c r="H18" i="22"/>
  <c r="F18" i="22"/>
  <c r="D18" i="22"/>
  <c r="AF17" i="22"/>
  <c r="AD17" i="22"/>
  <c r="AB17" i="22"/>
  <c r="Z17" i="22"/>
  <c r="X17" i="22"/>
  <c r="V17" i="22"/>
  <c r="T17" i="22"/>
  <c r="R17" i="22"/>
  <c r="P17" i="22"/>
  <c r="N17" i="22"/>
  <c r="L17" i="22"/>
  <c r="J17" i="22"/>
  <c r="H17" i="22"/>
  <c r="F17" i="22"/>
  <c r="D17" i="22"/>
  <c r="AF14" i="22"/>
  <c r="AD14" i="22"/>
  <c r="AB14" i="22"/>
  <c r="Z14" i="22"/>
  <c r="X14" i="22"/>
  <c r="V14" i="22"/>
  <c r="T14" i="22"/>
  <c r="R14" i="22"/>
  <c r="P14" i="22"/>
  <c r="N14" i="22"/>
  <c r="L14" i="22"/>
  <c r="J14" i="22"/>
  <c r="H14" i="22"/>
  <c r="F14" i="22"/>
  <c r="D14" i="22"/>
  <c r="AF13" i="22"/>
  <c r="AD13" i="22"/>
  <c r="AB13" i="22"/>
  <c r="Z13" i="22"/>
  <c r="X13" i="22"/>
  <c r="V13" i="22"/>
  <c r="T13" i="22"/>
  <c r="R13" i="22"/>
  <c r="P13" i="22"/>
  <c r="N13" i="22"/>
  <c r="L13" i="22"/>
  <c r="J13" i="22"/>
  <c r="H13" i="22"/>
  <c r="F13" i="22"/>
  <c r="D13" i="22"/>
  <c r="AF12" i="22"/>
  <c r="AD12" i="22"/>
  <c r="AB12" i="22"/>
  <c r="Z12" i="22"/>
  <c r="X12" i="22"/>
  <c r="V12" i="22"/>
  <c r="T12" i="22"/>
  <c r="R12" i="22"/>
  <c r="P12" i="22"/>
  <c r="N12" i="22"/>
  <c r="L12" i="22"/>
  <c r="J12" i="22"/>
  <c r="H12" i="22"/>
  <c r="F12" i="22"/>
  <c r="D12" i="22"/>
  <c r="AF11" i="22"/>
  <c r="AD11" i="22"/>
  <c r="AB11" i="22"/>
  <c r="Z11" i="22"/>
  <c r="X11" i="22"/>
  <c r="V11" i="22"/>
  <c r="T11" i="22"/>
  <c r="R11" i="22"/>
  <c r="P11" i="22"/>
  <c r="N11" i="22"/>
  <c r="L11" i="22"/>
  <c r="J11" i="22"/>
  <c r="H11" i="22"/>
  <c r="F11" i="22"/>
  <c r="D11" i="22"/>
  <c r="AF8" i="22"/>
  <c r="AE8" i="22"/>
  <c r="AC8" i="22"/>
  <c r="AD8" i="22" s="1"/>
  <c r="AA8" i="22"/>
  <c r="AB8" i="22" s="1"/>
  <c r="Y8" i="22"/>
  <c r="Z8" i="22" s="1"/>
  <c r="W8" i="22"/>
  <c r="X8" i="22" s="1"/>
  <c r="U8" i="22"/>
  <c r="V8" i="22" s="1"/>
  <c r="T8" i="22"/>
  <c r="S8" i="22"/>
  <c r="Q8" i="22"/>
  <c r="R8" i="22" s="1"/>
  <c r="P8" i="22"/>
  <c r="O8" i="22"/>
  <c r="M8" i="22"/>
  <c r="N8" i="22" s="1"/>
  <c r="K8" i="22"/>
  <c r="L8" i="22" s="1"/>
  <c r="I8" i="22"/>
  <c r="J8" i="22" s="1"/>
  <c r="G8" i="22"/>
  <c r="H8" i="22" s="1"/>
  <c r="E8" i="22"/>
  <c r="F8" i="22" s="1"/>
  <c r="C8" i="22"/>
  <c r="D8" i="22" s="1"/>
  <c r="J29" i="19"/>
  <c r="H29" i="19"/>
  <c r="F29" i="19"/>
  <c r="D29" i="19"/>
  <c r="J28" i="19"/>
  <c r="H28" i="19"/>
  <c r="F28" i="19"/>
  <c r="D28" i="19"/>
  <c r="J27" i="19"/>
  <c r="H27" i="19"/>
  <c r="F27" i="19"/>
  <c r="D27" i="19"/>
  <c r="J24" i="19"/>
  <c r="H24" i="19"/>
  <c r="F24" i="19"/>
  <c r="D24" i="19"/>
  <c r="J23" i="19"/>
  <c r="H23" i="19"/>
  <c r="F23" i="19"/>
  <c r="D23" i="19"/>
  <c r="J22" i="19"/>
  <c r="H22" i="19"/>
  <c r="F22" i="19"/>
  <c r="D22" i="19"/>
  <c r="J21" i="19"/>
  <c r="H21" i="19"/>
  <c r="F21" i="19"/>
  <c r="D21" i="19"/>
  <c r="J20" i="19"/>
  <c r="H20" i="19"/>
  <c r="F20" i="19"/>
  <c r="D20" i="19"/>
  <c r="J19" i="19"/>
  <c r="H19" i="19"/>
  <c r="F19" i="19"/>
  <c r="D19" i="19"/>
  <c r="J18" i="19"/>
  <c r="H18" i="19"/>
  <c r="F18" i="19"/>
  <c r="D18" i="19"/>
  <c r="J17" i="19"/>
  <c r="H17" i="19"/>
  <c r="F17" i="19"/>
  <c r="D17" i="19"/>
  <c r="J16" i="19"/>
  <c r="H16" i="19"/>
  <c r="F16" i="19"/>
  <c r="D16" i="19"/>
  <c r="J13" i="19"/>
  <c r="H13" i="19"/>
  <c r="F13" i="19"/>
  <c r="D13" i="19"/>
  <c r="J12" i="19"/>
  <c r="H12" i="19"/>
  <c r="F12" i="19"/>
  <c r="D12" i="19"/>
  <c r="J11" i="19"/>
  <c r="H11" i="19"/>
  <c r="F11" i="19"/>
  <c r="D11" i="19"/>
  <c r="J10" i="19"/>
  <c r="H10" i="19"/>
  <c r="F10" i="19"/>
  <c r="D10" i="19"/>
  <c r="I7" i="19"/>
  <c r="J7" i="19" s="1"/>
  <c r="G7" i="19"/>
  <c r="H7" i="19" s="1"/>
  <c r="E7" i="19"/>
  <c r="F7" i="19" s="1"/>
  <c r="C7" i="19"/>
  <c r="D7" i="19" s="1"/>
  <c r="J29" i="20"/>
  <c r="H29" i="20"/>
  <c r="F29" i="20"/>
  <c r="D29" i="20"/>
  <c r="J28" i="20"/>
  <c r="H28" i="20"/>
  <c r="F28" i="20"/>
  <c r="D28" i="20"/>
  <c r="J27" i="20"/>
  <c r="H27" i="20"/>
  <c r="F27" i="20"/>
  <c r="D27" i="20"/>
  <c r="J24" i="20"/>
  <c r="H24" i="20"/>
  <c r="F24" i="20"/>
  <c r="D24" i="20"/>
  <c r="J23" i="20"/>
  <c r="H23" i="20"/>
  <c r="F23" i="20"/>
  <c r="D23" i="20"/>
  <c r="J22" i="20"/>
  <c r="H22" i="20"/>
  <c r="F22" i="20"/>
  <c r="D22" i="20"/>
  <c r="J21" i="20"/>
  <c r="H21" i="20"/>
  <c r="F21" i="20"/>
  <c r="D21" i="20"/>
  <c r="J20" i="20"/>
  <c r="H20" i="20"/>
  <c r="F20" i="20"/>
  <c r="D20" i="20"/>
  <c r="J19" i="20"/>
  <c r="H19" i="20"/>
  <c r="F19" i="20"/>
  <c r="D19" i="20"/>
  <c r="J18" i="20"/>
  <c r="H18" i="20"/>
  <c r="F18" i="20"/>
  <c r="D18" i="20"/>
  <c r="J17" i="20"/>
  <c r="H17" i="20"/>
  <c r="F17" i="20"/>
  <c r="D17" i="20"/>
  <c r="J16" i="20"/>
  <c r="H16" i="20"/>
  <c r="F16" i="20"/>
  <c r="D16" i="20"/>
  <c r="J13" i="20"/>
  <c r="H13" i="20"/>
  <c r="F13" i="20"/>
  <c r="D13" i="20"/>
  <c r="J12" i="20"/>
  <c r="H12" i="20"/>
  <c r="F12" i="20"/>
  <c r="D12" i="20"/>
  <c r="J11" i="20"/>
  <c r="H11" i="20"/>
  <c r="F11" i="20"/>
  <c r="D11" i="20"/>
  <c r="J10" i="20"/>
  <c r="H10" i="20"/>
  <c r="F10" i="20"/>
  <c r="D10" i="20"/>
  <c r="I7" i="20"/>
  <c r="J7" i="20" s="1"/>
  <c r="G7" i="20"/>
  <c r="H7" i="20" s="1"/>
  <c r="E7" i="20"/>
  <c r="F7" i="20" s="1"/>
  <c r="C7" i="20"/>
  <c r="D7" i="20" s="1"/>
  <c r="L29" i="17"/>
  <c r="J29" i="17"/>
  <c r="H29" i="17"/>
  <c r="F29" i="17"/>
  <c r="D29" i="17"/>
  <c r="L28" i="17"/>
  <c r="J28" i="17"/>
  <c r="H28" i="17"/>
  <c r="F28" i="17"/>
  <c r="D28" i="17"/>
  <c r="L27" i="17"/>
  <c r="J27" i="17"/>
  <c r="H27" i="17"/>
  <c r="F27" i="17"/>
  <c r="D27" i="17"/>
  <c r="L24" i="17"/>
  <c r="J24" i="17"/>
  <c r="H24" i="17"/>
  <c r="F24" i="17"/>
  <c r="D24" i="17"/>
  <c r="L23" i="17"/>
  <c r="J23" i="17"/>
  <c r="H23" i="17"/>
  <c r="F23" i="17"/>
  <c r="D23" i="17"/>
  <c r="L22" i="17"/>
  <c r="J22" i="17"/>
  <c r="H22" i="17"/>
  <c r="F22" i="17"/>
  <c r="D22" i="17"/>
  <c r="L21" i="17"/>
  <c r="J21" i="17"/>
  <c r="H21" i="17"/>
  <c r="F21" i="17"/>
  <c r="D21" i="17"/>
  <c r="L20" i="17"/>
  <c r="J20" i="17"/>
  <c r="H20" i="17"/>
  <c r="F20" i="17"/>
  <c r="D20" i="17"/>
  <c r="L19" i="17"/>
  <c r="J19" i="17"/>
  <c r="H19" i="17"/>
  <c r="F19" i="17"/>
  <c r="D19" i="17"/>
  <c r="L18" i="17"/>
  <c r="J18" i="17"/>
  <c r="H18" i="17"/>
  <c r="F18" i="17"/>
  <c r="D18" i="17"/>
  <c r="L17" i="17"/>
  <c r="J17" i="17"/>
  <c r="H17" i="17"/>
  <c r="F17" i="17"/>
  <c r="D17" i="17"/>
  <c r="L16" i="17"/>
  <c r="J16" i="17"/>
  <c r="H16" i="17"/>
  <c r="F16" i="17"/>
  <c r="D16" i="17"/>
  <c r="L13" i="17"/>
  <c r="J13" i="17"/>
  <c r="H13" i="17"/>
  <c r="F13" i="17"/>
  <c r="D13" i="17"/>
  <c r="L12" i="17"/>
  <c r="J12" i="17"/>
  <c r="H12" i="17"/>
  <c r="F12" i="17"/>
  <c r="D12" i="17"/>
  <c r="L11" i="17"/>
  <c r="J11" i="17"/>
  <c r="H11" i="17"/>
  <c r="F11" i="17"/>
  <c r="D11" i="17"/>
  <c r="L10" i="17"/>
  <c r="J10" i="17"/>
  <c r="H10" i="17"/>
  <c r="F10" i="17"/>
  <c r="D10" i="17"/>
  <c r="K7" i="17"/>
  <c r="L7" i="17" s="1"/>
  <c r="I7" i="17"/>
  <c r="J7" i="17" s="1"/>
  <c r="G7" i="17"/>
  <c r="H7" i="17" s="1"/>
  <c r="E7" i="17"/>
  <c r="F7" i="17" s="1"/>
  <c r="D7" i="17"/>
  <c r="C7" i="17"/>
  <c r="L29" i="18"/>
  <c r="J29" i="18"/>
  <c r="H29" i="18"/>
  <c r="F29" i="18"/>
  <c r="D29" i="18"/>
  <c r="L28" i="18"/>
  <c r="J28" i="18"/>
  <c r="H28" i="18"/>
  <c r="F28" i="18"/>
  <c r="D28" i="18"/>
  <c r="L27" i="18"/>
  <c r="J27" i="18"/>
  <c r="H27" i="18"/>
  <c r="F27" i="18"/>
  <c r="D27" i="18"/>
  <c r="L24" i="18"/>
  <c r="J24" i="18"/>
  <c r="H24" i="18"/>
  <c r="F24" i="18"/>
  <c r="D24" i="18"/>
  <c r="L23" i="18"/>
  <c r="J23" i="18"/>
  <c r="H23" i="18"/>
  <c r="F23" i="18"/>
  <c r="D23" i="18"/>
  <c r="L22" i="18"/>
  <c r="J22" i="18"/>
  <c r="H22" i="18"/>
  <c r="F22" i="18"/>
  <c r="D22" i="18"/>
  <c r="L21" i="18"/>
  <c r="J21" i="18"/>
  <c r="H21" i="18"/>
  <c r="F21" i="18"/>
  <c r="D21" i="18"/>
  <c r="L20" i="18"/>
  <c r="J20" i="18"/>
  <c r="H20" i="18"/>
  <c r="F20" i="18"/>
  <c r="D20" i="18"/>
  <c r="L19" i="18"/>
  <c r="J19" i="18"/>
  <c r="H19" i="18"/>
  <c r="F19" i="18"/>
  <c r="D19" i="18"/>
  <c r="L18" i="18"/>
  <c r="J18" i="18"/>
  <c r="H18" i="18"/>
  <c r="F18" i="18"/>
  <c r="D18" i="18"/>
  <c r="L17" i="18"/>
  <c r="J17" i="18"/>
  <c r="H17" i="18"/>
  <c r="F17" i="18"/>
  <c r="D17" i="18"/>
  <c r="L16" i="18"/>
  <c r="J16" i="18"/>
  <c r="H16" i="18"/>
  <c r="F16" i="18"/>
  <c r="D16" i="18"/>
  <c r="L13" i="18"/>
  <c r="J13" i="18"/>
  <c r="H13" i="18"/>
  <c r="F13" i="18"/>
  <c r="D13" i="18"/>
  <c r="L12" i="18"/>
  <c r="J12" i="18"/>
  <c r="H12" i="18"/>
  <c r="F12" i="18"/>
  <c r="D12" i="18"/>
  <c r="L11" i="18"/>
  <c r="J11" i="18"/>
  <c r="H11" i="18"/>
  <c r="F11" i="18"/>
  <c r="D11" i="18"/>
  <c r="L10" i="18"/>
  <c r="J10" i="18"/>
  <c r="H10" i="18"/>
  <c r="F10" i="18"/>
  <c r="D10" i="18"/>
  <c r="K7" i="18"/>
  <c r="L7" i="18" s="1"/>
  <c r="I7" i="18"/>
  <c r="J7" i="18" s="1"/>
  <c r="G7" i="18"/>
  <c r="H7" i="18" s="1"/>
  <c r="E7" i="18"/>
  <c r="F7" i="18" s="1"/>
  <c r="C7" i="18"/>
  <c r="D7" i="18" s="1"/>
  <c r="R29" i="15"/>
  <c r="P29" i="15"/>
  <c r="N29" i="15"/>
  <c r="L29" i="15"/>
  <c r="J29" i="15"/>
  <c r="H29" i="15"/>
  <c r="F29" i="15"/>
  <c r="D29" i="15"/>
  <c r="R28" i="15"/>
  <c r="P28" i="15"/>
  <c r="N28" i="15"/>
  <c r="L28" i="15"/>
  <c r="J28" i="15"/>
  <c r="H28" i="15"/>
  <c r="F28" i="15"/>
  <c r="D28" i="15"/>
  <c r="R27" i="15"/>
  <c r="P27" i="15"/>
  <c r="N27" i="15"/>
  <c r="L27" i="15"/>
  <c r="J27" i="15"/>
  <c r="H27" i="15"/>
  <c r="F27" i="15"/>
  <c r="D27" i="15"/>
  <c r="R24" i="15"/>
  <c r="P24" i="15"/>
  <c r="N24" i="15"/>
  <c r="L24" i="15"/>
  <c r="J24" i="15"/>
  <c r="H24" i="15"/>
  <c r="F24" i="15"/>
  <c r="D24" i="15"/>
  <c r="R23" i="15"/>
  <c r="P23" i="15"/>
  <c r="N23" i="15"/>
  <c r="L23" i="15"/>
  <c r="J23" i="15"/>
  <c r="H23" i="15"/>
  <c r="F23" i="15"/>
  <c r="D23" i="15"/>
  <c r="R22" i="15"/>
  <c r="P22" i="15"/>
  <c r="N22" i="15"/>
  <c r="L22" i="15"/>
  <c r="J22" i="15"/>
  <c r="H22" i="15"/>
  <c r="F22" i="15"/>
  <c r="D22" i="15"/>
  <c r="R21" i="15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Q7" i="15"/>
  <c r="R7" i="15" s="1"/>
  <c r="O7" i="15"/>
  <c r="P7" i="15" s="1"/>
  <c r="M7" i="15"/>
  <c r="N7" i="15" s="1"/>
  <c r="K7" i="15"/>
  <c r="L7" i="15" s="1"/>
  <c r="I7" i="15"/>
  <c r="J7" i="15" s="1"/>
  <c r="G7" i="15"/>
  <c r="H7" i="15" s="1"/>
  <c r="E7" i="15"/>
  <c r="F7" i="15" s="1"/>
  <c r="C7" i="15"/>
  <c r="D7" i="15" s="1"/>
  <c r="R29" i="16"/>
  <c r="P29" i="16"/>
  <c r="N29" i="16"/>
  <c r="L29" i="16"/>
  <c r="J29" i="16"/>
  <c r="H29" i="16"/>
  <c r="F29" i="16"/>
  <c r="D29" i="16"/>
  <c r="R28" i="16"/>
  <c r="P28" i="16"/>
  <c r="N28" i="16"/>
  <c r="L28" i="16"/>
  <c r="J28" i="16"/>
  <c r="H28" i="16"/>
  <c r="F28" i="16"/>
  <c r="D28" i="16"/>
  <c r="R27" i="16"/>
  <c r="P27" i="16"/>
  <c r="N27" i="16"/>
  <c r="L27" i="16"/>
  <c r="J27" i="16"/>
  <c r="H27" i="16"/>
  <c r="F27" i="16"/>
  <c r="D27" i="16"/>
  <c r="R24" i="16"/>
  <c r="P24" i="16"/>
  <c r="N24" i="16"/>
  <c r="L24" i="16"/>
  <c r="J24" i="16"/>
  <c r="H24" i="16"/>
  <c r="F24" i="16"/>
  <c r="D24" i="16"/>
  <c r="R23" i="16"/>
  <c r="P23" i="16"/>
  <c r="N23" i="16"/>
  <c r="L23" i="16"/>
  <c r="J23" i="16"/>
  <c r="H23" i="16"/>
  <c r="F23" i="16"/>
  <c r="D23" i="16"/>
  <c r="R22" i="16"/>
  <c r="P22" i="16"/>
  <c r="N22" i="16"/>
  <c r="L22" i="16"/>
  <c r="J22" i="16"/>
  <c r="H22" i="16"/>
  <c r="F22" i="16"/>
  <c r="D22" i="16"/>
  <c r="R21" i="16"/>
  <c r="P21" i="16"/>
  <c r="N21" i="16"/>
  <c r="L21" i="16"/>
  <c r="J21" i="16"/>
  <c r="H21" i="16"/>
  <c r="F21" i="16"/>
  <c r="D21" i="16"/>
  <c r="R20" i="16"/>
  <c r="P20" i="16"/>
  <c r="N20" i="16"/>
  <c r="L20" i="16"/>
  <c r="J20" i="16"/>
  <c r="H20" i="16"/>
  <c r="F20" i="16"/>
  <c r="D20" i="16"/>
  <c r="R19" i="16"/>
  <c r="P19" i="16"/>
  <c r="N19" i="16"/>
  <c r="L19" i="16"/>
  <c r="J19" i="16"/>
  <c r="H19" i="16"/>
  <c r="F19" i="16"/>
  <c r="D19" i="16"/>
  <c r="R18" i="16"/>
  <c r="P18" i="16"/>
  <c r="N18" i="16"/>
  <c r="L18" i="16"/>
  <c r="J18" i="16"/>
  <c r="H18" i="16"/>
  <c r="F18" i="16"/>
  <c r="D18" i="16"/>
  <c r="R17" i="16"/>
  <c r="P17" i="16"/>
  <c r="N17" i="16"/>
  <c r="L17" i="16"/>
  <c r="J17" i="16"/>
  <c r="H17" i="16"/>
  <c r="F17" i="16"/>
  <c r="D17" i="16"/>
  <c r="R16" i="16"/>
  <c r="P16" i="16"/>
  <c r="N16" i="16"/>
  <c r="L16" i="16"/>
  <c r="J16" i="16"/>
  <c r="H16" i="16"/>
  <c r="F16" i="16"/>
  <c r="D16" i="16"/>
  <c r="R13" i="16"/>
  <c r="P13" i="16"/>
  <c r="N13" i="16"/>
  <c r="L13" i="16"/>
  <c r="J13" i="16"/>
  <c r="H13" i="16"/>
  <c r="F13" i="16"/>
  <c r="D13" i="16"/>
  <c r="R12" i="16"/>
  <c r="P12" i="16"/>
  <c r="N12" i="16"/>
  <c r="L12" i="16"/>
  <c r="J12" i="16"/>
  <c r="H12" i="16"/>
  <c r="F12" i="16"/>
  <c r="D12" i="16"/>
  <c r="R11" i="16"/>
  <c r="P11" i="16"/>
  <c r="N11" i="16"/>
  <c r="L11" i="16"/>
  <c r="J11" i="16"/>
  <c r="H11" i="16"/>
  <c r="F11" i="16"/>
  <c r="D11" i="16"/>
  <c r="R10" i="16"/>
  <c r="P10" i="16"/>
  <c r="N10" i="16"/>
  <c r="L10" i="16"/>
  <c r="J10" i="16"/>
  <c r="H10" i="16"/>
  <c r="F10" i="16"/>
  <c r="D10" i="16"/>
  <c r="Q7" i="16"/>
  <c r="R7" i="16" s="1"/>
  <c r="O7" i="16"/>
  <c r="P7" i="16" s="1"/>
  <c r="M7" i="16"/>
  <c r="N7" i="16" s="1"/>
  <c r="K7" i="16"/>
  <c r="L7" i="16" s="1"/>
  <c r="I7" i="16"/>
  <c r="J7" i="16" s="1"/>
  <c r="G7" i="16"/>
  <c r="H7" i="16" s="1"/>
  <c r="E7" i="16"/>
  <c r="F7" i="16" s="1"/>
  <c r="C7" i="16"/>
  <c r="D7" i="16" s="1"/>
  <c r="AL58" i="14"/>
  <c r="AJ58" i="14"/>
  <c r="AH58" i="14"/>
  <c r="AF58" i="14"/>
  <c r="AD58" i="14"/>
  <c r="AB58" i="14"/>
  <c r="Z58" i="14"/>
  <c r="X58" i="14"/>
  <c r="V58" i="14"/>
  <c r="T58" i="14"/>
  <c r="R58" i="14"/>
  <c r="P58" i="14"/>
  <c r="N58" i="14"/>
  <c r="L58" i="14"/>
  <c r="J58" i="14"/>
  <c r="H58" i="14"/>
  <c r="F58" i="14"/>
  <c r="D58" i="14"/>
  <c r="AL57" i="14"/>
  <c r="AJ57" i="14"/>
  <c r="AH57" i="14"/>
  <c r="AF57" i="14"/>
  <c r="AD57" i="14"/>
  <c r="AB57" i="14"/>
  <c r="Z57" i="14"/>
  <c r="X57" i="14"/>
  <c r="V57" i="14"/>
  <c r="T57" i="14"/>
  <c r="R57" i="14"/>
  <c r="P57" i="14"/>
  <c r="N57" i="14"/>
  <c r="L57" i="14"/>
  <c r="J57" i="14"/>
  <c r="H57" i="14"/>
  <c r="F57" i="14"/>
  <c r="D57" i="14"/>
  <c r="AL56" i="14"/>
  <c r="AJ56" i="14"/>
  <c r="AH56" i="14"/>
  <c r="AF56" i="14"/>
  <c r="AD56" i="14"/>
  <c r="AB56" i="14"/>
  <c r="Z56" i="14"/>
  <c r="X56" i="14"/>
  <c r="V56" i="14"/>
  <c r="T56" i="14"/>
  <c r="R56" i="14"/>
  <c r="P56" i="14"/>
  <c r="N56" i="14"/>
  <c r="L56" i="14"/>
  <c r="J56" i="14"/>
  <c r="H56" i="14"/>
  <c r="F56" i="14"/>
  <c r="D56" i="14"/>
  <c r="AL53" i="14"/>
  <c r="AJ53" i="14"/>
  <c r="AH53" i="14"/>
  <c r="AF53" i="14"/>
  <c r="AD53" i="14"/>
  <c r="AB53" i="14"/>
  <c r="Z53" i="14"/>
  <c r="X53" i="14"/>
  <c r="V53" i="14"/>
  <c r="T53" i="14"/>
  <c r="R53" i="14"/>
  <c r="P53" i="14"/>
  <c r="N53" i="14"/>
  <c r="L53" i="14"/>
  <c r="J53" i="14"/>
  <c r="H53" i="14"/>
  <c r="F53" i="14"/>
  <c r="D53" i="14"/>
  <c r="AL52" i="14"/>
  <c r="AJ52" i="14"/>
  <c r="AH52" i="14"/>
  <c r="AF52" i="14"/>
  <c r="AD52" i="14"/>
  <c r="AB52" i="14"/>
  <c r="Z52" i="14"/>
  <c r="X52" i="14"/>
  <c r="V52" i="14"/>
  <c r="T52" i="14"/>
  <c r="R52" i="14"/>
  <c r="P52" i="14"/>
  <c r="N52" i="14"/>
  <c r="L52" i="14"/>
  <c r="J52" i="14"/>
  <c r="H52" i="14"/>
  <c r="F52" i="14"/>
  <c r="D52" i="14"/>
  <c r="AL51" i="14"/>
  <c r="AJ51" i="14"/>
  <c r="AH51" i="14"/>
  <c r="AF51" i="14"/>
  <c r="AD51" i="14"/>
  <c r="AB51" i="14"/>
  <c r="Z51" i="14"/>
  <c r="X51" i="14"/>
  <c r="V51" i="14"/>
  <c r="T51" i="14"/>
  <c r="R51" i="14"/>
  <c r="P51" i="14"/>
  <c r="N51" i="14"/>
  <c r="L51" i="14"/>
  <c r="J51" i="14"/>
  <c r="H51" i="14"/>
  <c r="F51" i="14"/>
  <c r="D51" i="14"/>
  <c r="AL50" i="14"/>
  <c r="AJ50" i="14"/>
  <c r="AH50" i="14"/>
  <c r="AF50" i="14"/>
  <c r="AD50" i="14"/>
  <c r="AB50" i="14"/>
  <c r="Z50" i="14"/>
  <c r="X50" i="14"/>
  <c r="V50" i="14"/>
  <c r="T50" i="14"/>
  <c r="R50" i="14"/>
  <c r="P50" i="14"/>
  <c r="N50" i="14"/>
  <c r="L50" i="14"/>
  <c r="J50" i="14"/>
  <c r="H50" i="14"/>
  <c r="F50" i="14"/>
  <c r="D50" i="14"/>
  <c r="AL49" i="14"/>
  <c r="AJ49" i="14"/>
  <c r="AH49" i="14"/>
  <c r="AF49" i="14"/>
  <c r="AD49" i="14"/>
  <c r="AB49" i="14"/>
  <c r="Z49" i="14"/>
  <c r="X49" i="14"/>
  <c r="V49" i="14"/>
  <c r="T49" i="14"/>
  <c r="R49" i="14"/>
  <c r="P49" i="14"/>
  <c r="N49" i="14"/>
  <c r="L49" i="14"/>
  <c r="J49" i="14"/>
  <c r="H49" i="14"/>
  <c r="F49" i="14"/>
  <c r="D49" i="14"/>
  <c r="AL48" i="14"/>
  <c r="AJ48" i="14"/>
  <c r="AH48" i="14"/>
  <c r="AF48" i="14"/>
  <c r="AD48" i="14"/>
  <c r="AB48" i="14"/>
  <c r="Z48" i="14"/>
  <c r="X48" i="14"/>
  <c r="V48" i="14"/>
  <c r="T48" i="14"/>
  <c r="R48" i="14"/>
  <c r="P48" i="14"/>
  <c r="N48" i="14"/>
  <c r="L48" i="14"/>
  <c r="J48" i="14"/>
  <c r="H48" i="14"/>
  <c r="F48" i="14"/>
  <c r="D48" i="14"/>
  <c r="AL47" i="14"/>
  <c r="AJ47" i="14"/>
  <c r="AH47" i="14"/>
  <c r="AF47" i="14"/>
  <c r="AD47" i="14"/>
  <c r="AB47" i="14"/>
  <c r="Z47" i="14"/>
  <c r="X47" i="14"/>
  <c r="V47" i="14"/>
  <c r="T47" i="14"/>
  <c r="R47" i="14"/>
  <c r="P47" i="14"/>
  <c r="N47" i="14"/>
  <c r="L47" i="14"/>
  <c r="J47" i="14"/>
  <c r="H47" i="14"/>
  <c r="F47" i="14"/>
  <c r="D47" i="14"/>
  <c r="AL46" i="14"/>
  <c r="AJ46" i="14"/>
  <c r="AH46" i="14"/>
  <c r="AF46" i="14"/>
  <c r="AD46" i="14"/>
  <c r="AB46" i="14"/>
  <c r="Z46" i="14"/>
  <c r="X46" i="14"/>
  <c r="V46" i="14"/>
  <c r="T46" i="14"/>
  <c r="R46" i="14"/>
  <c r="P46" i="14"/>
  <c r="N46" i="14"/>
  <c r="L46" i="14"/>
  <c r="J46" i="14"/>
  <c r="H46" i="14"/>
  <c r="F46" i="14"/>
  <c r="D46" i="14"/>
  <c r="AL45" i="14"/>
  <c r="AJ45" i="14"/>
  <c r="AH45" i="14"/>
  <c r="AF45" i="14"/>
  <c r="AD45" i="14"/>
  <c r="AB45" i="14"/>
  <c r="Z45" i="14"/>
  <c r="X45" i="14"/>
  <c r="V45" i="14"/>
  <c r="T45" i="14"/>
  <c r="R45" i="14"/>
  <c r="P45" i="14"/>
  <c r="N45" i="14"/>
  <c r="L45" i="14"/>
  <c r="J45" i="14"/>
  <c r="H45" i="14"/>
  <c r="F45" i="14"/>
  <c r="D45" i="14"/>
  <c r="AL42" i="14"/>
  <c r="AJ42" i="14"/>
  <c r="AH42" i="14"/>
  <c r="AF42" i="14"/>
  <c r="AD42" i="14"/>
  <c r="AB42" i="14"/>
  <c r="Z42" i="14"/>
  <c r="X42" i="14"/>
  <c r="V42" i="14"/>
  <c r="T42" i="14"/>
  <c r="R42" i="14"/>
  <c r="P42" i="14"/>
  <c r="N42" i="14"/>
  <c r="L42" i="14"/>
  <c r="J42" i="14"/>
  <c r="H42" i="14"/>
  <c r="F42" i="14"/>
  <c r="D42" i="14"/>
  <c r="AL41" i="14"/>
  <c r="AJ41" i="14"/>
  <c r="AH41" i="14"/>
  <c r="AF41" i="14"/>
  <c r="AD41" i="14"/>
  <c r="AB41" i="14"/>
  <c r="Z41" i="14"/>
  <c r="X41" i="14"/>
  <c r="V41" i="14"/>
  <c r="T41" i="14"/>
  <c r="R41" i="14"/>
  <c r="P41" i="14"/>
  <c r="N41" i="14"/>
  <c r="L41" i="14"/>
  <c r="J41" i="14"/>
  <c r="H41" i="14"/>
  <c r="F41" i="14"/>
  <c r="D41" i="14"/>
  <c r="AL40" i="14"/>
  <c r="AJ40" i="14"/>
  <c r="AH40" i="14"/>
  <c r="AF40" i="14"/>
  <c r="AD40" i="14"/>
  <c r="AB40" i="14"/>
  <c r="Z40" i="14"/>
  <c r="X40" i="14"/>
  <c r="V40" i="14"/>
  <c r="T40" i="14"/>
  <c r="R40" i="14"/>
  <c r="P40" i="14"/>
  <c r="N40" i="14"/>
  <c r="L40" i="14"/>
  <c r="J40" i="14"/>
  <c r="H40" i="14"/>
  <c r="F40" i="14"/>
  <c r="D40" i="14"/>
  <c r="AL39" i="14"/>
  <c r="AJ39" i="14"/>
  <c r="AH39" i="14"/>
  <c r="AF39" i="14"/>
  <c r="AD39" i="14"/>
  <c r="AB39" i="14"/>
  <c r="Z39" i="14"/>
  <c r="X39" i="14"/>
  <c r="V39" i="14"/>
  <c r="T39" i="14"/>
  <c r="R39" i="14"/>
  <c r="P39" i="14"/>
  <c r="N39" i="14"/>
  <c r="L39" i="14"/>
  <c r="J39" i="14"/>
  <c r="H39" i="14"/>
  <c r="F39" i="14"/>
  <c r="D39" i="14"/>
  <c r="AK36" i="14"/>
  <c r="AL36" i="14" s="1"/>
  <c r="AI36" i="14"/>
  <c r="AJ36" i="14" s="1"/>
  <c r="AG36" i="14"/>
  <c r="AH36" i="14" s="1"/>
  <c r="AE36" i="14"/>
  <c r="AF36" i="14" s="1"/>
  <c r="AC36" i="14"/>
  <c r="AD36" i="14" s="1"/>
  <c r="AA36" i="14"/>
  <c r="AB36" i="14" s="1"/>
  <c r="Y36" i="14"/>
  <c r="Z36" i="14" s="1"/>
  <c r="W36" i="14"/>
  <c r="X36" i="14" s="1"/>
  <c r="U36" i="14"/>
  <c r="V36" i="14" s="1"/>
  <c r="S36" i="14"/>
  <c r="T36" i="14" s="1"/>
  <c r="Q36" i="14"/>
  <c r="R36" i="14" s="1"/>
  <c r="O36" i="14"/>
  <c r="P36" i="14" s="1"/>
  <c r="M36" i="14"/>
  <c r="N36" i="14" s="1"/>
  <c r="K36" i="14"/>
  <c r="L36" i="14" s="1"/>
  <c r="I36" i="14"/>
  <c r="J36" i="14" s="1"/>
  <c r="G36" i="14"/>
  <c r="H36" i="14" s="1"/>
  <c r="E36" i="14"/>
  <c r="F36" i="14" s="1"/>
  <c r="C36" i="14"/>
  <c r="D36" i="14" s="1"/>
  <c r="AF30" i="14"/>
  <c r="AD30" i="14"/>
  <c r="AB30" i="14"/>
  <c r="Z30" i="14"/>
  <c r="X30" i="14"/>
  <c r="V30" i="14"/>
  <c r="T30" i="14"/>
  <c r="R30" i="14"/>
  <c r="P30" i="14"/>
  <c r="N30" i="14"/>
  <c r="L30" i="14"/>
  <c r="J30" i="14"/>
  <c r="H30" i="14"/>
  <c r="F30" i="14"/>
  <c r="D30" i="14"/>
  <c r="AF29" i="14"/>
  <c r="AD29" i="14"/>
  <c r="AB29" i="14"/>
  <c r="Z29" i="14"/>
  <c r="X29" i="14"/>
  <c r="V29" i="14"/>
  <c r="T29" i="14"/>
  <c r="R29" i="14"/>
  <c r="P29" i="14"/>
  <c r="N29" i="14"/>
  <c r="L29" i="14"/>
  <c r="J29" i="14"/>
  <c r="H29" i="14"/>
  <c r="F29" i="14"/>
  <c r="D29" i="14"/>
  <c r="AF28" i="14"/>
  <c r="AD28" i="14"/>
  <c r="AB28" i="14"/>
  <c r="Z28" i="14"/>
  <c r="X28" i="14"/>
  <c r="V28" i="14"/>
  <c r="T28" i="14"/>
  <c r="R28" i="14"/>
  <c r="P28" i="14"/>
  <c r="N28" i="14"/>
  <c r="L28" i="14"/>
  <c r="J28" i="14"/>
  <c r="H28" i="14"/>
  <c r="F28" i="14"/>
  <c r="D28" i="14"/>
  <c r="AF25" i="14"/>
  <c r="AD25" i="14"/>
  <c r="AB25" i="14"/>
  <c r="Z25" i="14"/>
  <c r="X25" i="14"/>
  <c r="V25" i="14"/>
  <c r="T25" i="14"/>
  <c r="R25" i="14"/>
  <c r="P25" i="14"/>
  <c r="N25" i="14"/>
  <c r="L25" i="14"/>
  <c r="J25" i="14"/>
  <c r="H25" i="14"/>
  <c r="F25" i="14"/>
  <c r="D25" i="14"/>
  <c r="AF24" i="14"/>
  <c r="AD24" i="14"/>
  <c r="AB24" i="14"/>
  <c r="Z24" i="14"/>
  <c r="X24" i="14"/>
  <c r="V24" i="14"/>
  <c r="T24" i="14"/>
  <c r="R24" i="14"/>
  <c r="P24" i="14"/>
  <c r="N24" i="14"/>
  <c r="L24" i="14"/>
  <c r="J24" i="14"/>
  <c r="H24" i="14"/>
  <c r="F24" i="14"/>
  <c r="D24" i="14"/>
  <c r="AF23" i="14"/>
  <c r="AD23" i="14"/>
  <c r="AB23" i="14"/>
  <c r="Z23" i="14"/>
  <c r="X23" i="14"/>
  <c r="V23" i="14"/>
  <c r="T23" i="14"/>
  <c r="R23" i="14"/>
  <c r="P23" i="14"/>
  <c r="N23" i="14"/>
  <c r="L23" i="14"/>
  <c r="J23" i="14"/>
  <c r="H23" i="14"/>
  <c r="F23" i="14"/>
  <c r="D23" i="14"/>
  <c r="AF22" i="14"/>
  <c r="AD22" i="14"/>
  <c r="AB22" i="14"/>
  <c r="Z22" i="14"/>
  <c r="X22" i="14"/>
  <c r="V22" i="14"/>
  <c r="T22" i="14"/>
  <c r="R22" i="14"/>
  <c r="P22" i="14"/>
  <c r="N22" i="14"/>
  <c r="L22" i="14"/>
  <c r="J22" i="14"/>
  <c r="H22" i="14"/>
  <c r="F22" i="14"/>
  <c r="D22" i="14"/>
  <c r="AF21" i="14"/>
  <c r="AD21" i="14"/>
  <c r="AB21" i="14"/>
  <c r="Z21" i="14"/>
  <c r="X21" i="14"/>
  <c r="V21" i="14"/>
  <c r="T21" i="14"/>
  <c r="R21" i="14"/>
  <c r="P21" i="14"/>
  <c r="N21" i="14"/>
  <c r="L21" i="14"/>
  <c r="J21" i="14"/>
  <c r="H21" i="14"/>
  <c r="F21" i="14"/>
  <c r="D21" i="14"/>
  <c r="AF20" i="14"/>
  <c r="AD20" i="14"/>
  <c r="AB20" i="14"/>
  <c r="Z20" i="14"/>
  <c r="X20" i="14"/>
  <c r="V20" i="14"/>
  <c r="T20" i="14"/>
  <c r="R20" i="14"/>
  <c r="P20" i="14"/>
  <c r="N20" i="14"/>
  <c r="L20" i="14"/>
  <c r="J20" i="14"/>
  <c r="H20" i="14"/>
  <c r="F20" i="14"/>
  <c r="D20" i="14"/>
  <c r="AF19" i="14"/>
  <c r="AD19" i="14"/>
  <c r="AB19" i="14"/>
  <c r="Z19" i="14"/>
  <c r="X19" i="14"/>
  <c r="V19" i="14"/>
  <c r="T19" i="14"/>
  <c r="R19" i="14"/>
  <c r="P19" i="14"/>
  <c r="N19" i="14"/>
  <c r="L19" i="14"/>
  <c r="J19" i="14"/>
  <c r="H19" i="14"/>
  <c r="F19" i="14"/>
  <c r="D19" i="14"/>
  <c r="AF18" i="14"/>
  <c r="AD18" i="14"/>
  <c r="AB18" i="14"/>
  <c r="Z18" i="14"/>
  <c r="X18" i="14"/>
  <c r="V18" i="14"/>
  <c r="T18" i="14"/>
  <c r="R18" i="14"/>
  <c r="P18" i="14"/>
  <c r="N18" i="14"/>
  <c r="L18" i="14"/>
  <c r="J18" i="14"/>
  <c r="H18" i="14"/>
  <c r="F18" i="14"/>
  <c r="D18" i="14"/>
  <c r="AF17" i="14"/>
  <c r="AD17" i="14"/>
  <c r="AB17" i="14"/>
  <c r="Z17" i="14"/>
  <c r="X17" i="14"/>
  <c r="V17" i="14"/>
  <c r="T17" i="14"/>
  <c r="R17" i="14"/>
  <c r="P17" i="14"/>
  <c r="N17" i="14"/>
  <c r="L17" i="14"/>
  <c r="J17" i="14"/>
  <c r="H17" i="14"/>
  <c r="F17" i="14"/>
  <c r="D17" i="14"/>
  <c r="AF14" i="14"/>
  <c r="AD14" i="14"/>
  <c r="AB14" i="14"/>
  <c r="Z14" i="14"/>
  <c r="X14" i="14"/>
  <c r="V14" i="14"/>
  <c r="T14" i="14"/>
  <c r="R14" i="14"/>
  <c r="P14" i="14"/>
  <c r="N14" i="14"/>
  <c r="L14" i="14"/>
  <c r="J14" i="14"/>
  <c r="H14" i="14"/>
  <c r="F14" i="14"/>
  <c r="D14" i="14"/>
  <c r="AF13" i="14"/>
  <c r="AD13" i="14"/>
  <c r="AB13" i="14"/>
  <c r="Z13" i="14"/>
  <c r="X13" i="14"/>
  <c r="V13" i="14"/>
  <c r="T13" i="14"/>
  <c r="R13" i="14"/>
  <c r="P13" i="14"/>
  <c r="N13" i="14"/>
  <c r="L13" i="14"/>
  <c r="J13" i="14"/>
  <c r="H13" i="14"/>
  <c r="F13" i="14"/>
  <c r="D13" i="14"/>
  <c r="AF12" i="14"/>
  <c r="AD12" i="14"/>
  <c r="AB12" i="14"/>
  <c r="Z12" i="14"/>
  <c r="X12" i="14"/>
  <c r="V12" i="14"/>
  <c r="T12" i="14"/>
  <c r="R12" i="14"/>
  <c r="P12" i="14"/>
  <c r="N12" i="14"/>
  <c r="L12" i="14"/>
  <c r="J12" i="14"/>
  <c r="H12" i="14"/>
  <c r="F12" i="14"/>
  <c r="D12" i="14"/>
  <c r="AF11" i="14"/>
  <c r="AD11" i="14"/>
  <c r="AB11" i="14"/>
  <c r="Z11" i="14"/>
  <c r="X11" i="14"/>
  <c r="V11" i="14"/>
  <c r="T11" i="14"/>
  <c r="R11" i="14"/>
  <c r="P11" i="14"/>
  <c r="N11" i="14"/>
  <c r="L11" i="14"/>
  <c r="J11" i="14"/>
  <c r="H11" i="14"/>
  <c r="F11" i="14"/>
  <c r="D11" i="14"/>
  <c r="AF8" i="14"/>
  <c r="AE8" i="14"/>
  <c r="AC8" i="14"/>
  <c r="AD8" i="14" s="1"/>
  <c r="AB8" i="14"/>
  <c r="AA8" i="14"/>
  <c r="Y8" i="14"/>
  <c r="Z8" i="14" s="1"/>
  <c r="X8" i="14"/>
  <c r="W8" i="14"/>
  <c r="U8" i="14"/>
  <c r="V8" i="14" s="1"/>
  <c r="T8" i="14"/>
  <c r="S8" i="14"/>
  <c r="Q8" i="14"/>
  <c r="R8" i="14" s="1"/>
  <c r="P8" i="14"/>
  <c r="O8" i="14"/>
  <c r="M8" i="14"/>
  <c r="N8" i="14" s="1"/>
  <c r="L8" i="14"/>
  <c r="K8" i="14"/>
  <c r="I8" i="14"/>
  <c r="J8" i="14" s="1"/>
  <c r="H8" i="14"/>
  <c r="G8" i="14"/>
  <c r="E8" i="14"/>
  <c r="F8" i="14" s="1"/>
  <c r="D8" i="14"/>
  <c r="C8" i="14"/>
  <c r="J29" i="13"/>
  <c r="H29" i="13"/>
  <c r="F29" i="13"/>
  <c r="D29" i="13"/>
  <c r="J28" i="13"/>
  <c r="H28" i="13"/>
  <c r="F28" i="13"/>
  <c r="D28" i="13"/>
  <c r="J27" i="13"/>
  <c r="H27" i="13"/>
  <c r="F27" i="13"/>
  <c r="D27" i="13"/>
  <c r="J24" i="13"/>
  <c r="H24" i="13"/>
  <c r="F24" i="13"/>
  <c r="D24" i="13"/>
  <c r="J23" i="13"/>
  <c r="H23" i="13"/>
  <c r="F23" i="13"/>
  <c r="D23" i="13"/>
  <c r="J22" i="13"/>
  <c r="H22" i="13"/>
  <c r="F22" i="13"/>
  <c r="D22" i="13"/>
  <c r="J21" i="13"/>
  <c r="H21" i="13"/>
  <c r="F21" i="13"/>
  <c r="D21" i="13"/>
  <c r="J20" i="13"/>
  <c r="H20" i="13"/>
  <c r="F20" i="13"/>
  <c r="D20" i="13"/>
  <c r="J19" i="13"/>
  <c r="H19" i="13"/>
  <c r="F19" i="13"/>
  <c r="D19" i="13"/>
  <c r="J18" i="13"/>
  <c r="H18" i="13"/>
  <c r="F18" i="13"/>
  <c r="D18" i="13"/>
  <c r="J17" i="13"/>
  <c r="H17" i="13"/>
  <c r="F17" i="13"/>
  <c r="D17" i="13"/>
  <c r="J16" i="13"/>
  <c r="H16" i="13"/>
  <c r="F16" i="13"/>
  <c r="D16" i="13"/>
  <c r="J13" i="13"/>
  <c r="H13" i="13"/>
  <c r="F13" i="13"/>
  <c r="D13" i="13"/>
  <c r="J12" i="13"/>
  <c r="H12" i="13"/>
  <c r="F12" i="13"/>
  <c r="D12" i="13"/>
  <c r="J11" i="13"/>
  <c r="H11" i="13"/>
  <c r="F11" i="13"/>
  <c r="D11" i="13"/>
  <c r="J10" i="13"/>
  <c r="H10" i="13"/>
  <c r="F10" i="13"/>
  <c r="D10" i="13"/>
  <c r="I7" i="13"/>
  <c r="J7" i="13" s="1"/>
  <c r="G7" i="13"/>
  <c r="H7" i="13" s="1"/>
  <c r="E7" i="13"/>
  <c r="F7" i="13" s="1"/>
  <c r="C7" i="13"/>
  <c r="D7" i="13" s="1"/>
  <c r="L29" i="12"/>
  <c r="J29" i="12"/>
  <c r="H29" i="12"/>
  <c r="F29" i="12"/>
  <c r="D29" i="12"/>
  <c r="L28" i="12"/>
  <c r="J28" i="12"/>
  <c r="H28" i="12"/>
  <c r="F28" i="12"/>
  <c r="D28" i="12"/>
  <c r="L27" i="12"/>
  <c r="J27" i="12"/>
  <c r="H27" i="12"/>
  <c r="F27" i="12"/>
  <c r="D27" i="12"/>
  <c r="L24" i="12"/>
  <c r="J24" i="12"/>
  <c r="H24" i="12"/>
  <c r="F24" i="12"/>
  <c r="D24" i="12"/>
  <c r="L23" i="12"/>
  <c r="J23" i="12"/>
  <c r="H23" i="12"/>
  <c r="F23" i="12"/>
  <c r="D23" i="12"/>
  <c r="L22" i="12"/>
  <c r="J22" i="12"/>
  <c r="H22" i="12"/>
  <c r="F22" i="12"/>
  <c r="D22" i="12"/>
  <c r="L21" i="12"/>
  <c r="J21" i="12"/>
  <c r="H21" i="12"/>
  <c r="F21" i="12"/>
  <c r="D21" i="12"/>
  <c r="L20" i="12"/>
  <c r="J20" i="12"/>
  <c r="H20" i="12"/>
  <c r="F20" i="12"/>
  <c r="D20" i="12"/>
  <c r="L19" i="12"/>
  <c r="J19" i="12"/>
  <c r="H19" i="12"/>
  <c r="F19" i="12"/>
  <c r="D19" i="12"/>
  <c r="L18" i="12"/>
  <c r="J18" i="12"/>
  <c r="H18" i="12"/>
  <c r="F18" i="12"/>
  <c r="D18" i="12"/>
  <c r="L17" i="12"/>
  <c r="J17" i="12"/>
  <c r="H17" i="12"/>
  <c r="F17" i="12"/>
  <c r="D17" i="12"/>
  <c r="L16" i="12"/>
  <c r="J16" i="12"/>
  <c r="H16" i="12"/>
  <c r="F16" i="12"/>
  <c r="D16" i="12"/>
  <c r="L13" i="12"/>
  <c r="J13" i="12"/>
  <c r="H13" i="12"/>
  <c r="F13" i="12"/>
  <c r="D13" i="12"/>
  <c r="L12" i="12"/>
  <c r="J12" i="12"/>
  <c r="H12" i="12"/>
  <c r="F12" i="12"/>
  <c r="D12" i="12"/>
  <c r="L11" i="12"/>
  <c r="J11" i="12"/>
  <c r="H11" i="12"/>
  <c r="F11" i="12"/>
  <c r="D11" i="12"/>
  <c r="L10" i="12"/>
  <c r="J10" i="12"/>
  <c r="H10" i="12"/>
  <c r="F10" i="12"/>
  <c r="D10" i="12"/>
  <c r="K7" i="12"/>
  <c r="L7" i="12" s="1"/>
  <c r="J7" i="12"/>
  <c r="I7" i="12"/>
  <c r="G7" i="12"/>
  <c r="H7" i="12" s="1"/>
  <c r="E7" i="12"/>
  <c r="F7" i="12" s="1"/>
  <c r="C7" i="12"/>
  <c r="D7" i="12" s="1"/>
  <c r="R29" i="11"/>
  <c r="P29" i="11"/>
  <c r="N29" i="11"/>
  <c r="L29" i="11"/>
  <c r="J29" i="11"/>
  <c r="H29" i="11"/>
  <c r="F29" i="11"/>
  <c r="D29" i="11"/>
  <c r="R28" i="11"/>
  <c r="P28" i="11"/>
  <c r="N28" i="11"/>
  <c r="L28" i="11"/>
  <c r="J28" i="11"/>
  <c r="H28" i="11"/>
  <c r="F28" i="11"/>
  <c r="D28" i="11"/>
  <c r="R27" i="11"/>
  <c r="P27" i="11"/>
  <c r="N27" i="11"/>
  <c r="L27" i="11"/>
  <c r="J27" i="11"/>
  <c r="H27" i="11"/>
  <c r="F27" i="11"/>
  <c r="D27" i="11"/>
  <c r="R24" i="11"/>
  <c r="P24" i="11"/>
  <c r="N24" i="11"/>
  <c r="L24" i="11"/>
  <c r="J24" i="11"/>
  <c r="H24" i="11"/>
  <c r="F24" i="11"/>
  <c r="D24" i="11"/>
  <c r="R23" i="11"/>
  <c r="P23" i="11"/>
  <c r="N23" i="11"/>
  <c r="L23" i="11"/>
  <c r="J23" i="11"/>
  <c r="H23" i="11"/>
  <c r="F23" i="11"/>
  <c r="D23" i="11"/>
  <c r="R22" i="11"/>
  <c r="P22" i="11"/>
  <c r="N22" i="11"/>
  <c r="L22" i="11"/>
  <c r="J22" i="11"/>
  <c r="H22" i="11"/>
  <c r="F22" i="11"/>
  <c r="D22" i="11"/>
  <c r="R21" i="11"/>
  <c r="P21" i="11"/>
  <c r="N21" i="11"/>
  <c r="L21" i="11"/>
  <c r="J21" i="11"/>
  <c r="H21" i="11"/>
  <c r="F21" i="11"/>
  <c r="D21" i="11"/>
  <c r="R20" i="11"/>
  <c r="P20" i="11"/>
  <c r="N20" i="11"/>
  <c r="L20" i="11"/>
  <c r="J20" i="11"/>
  <c r="H20" i="11"/>
  <c r="F20" i="11"/>
  <c r="D20" i="11"/>
  <c r="R19" i="11"/>
  <c r="P19" i="11"/>
  <c r="N19" i="11"/>
  <c r="L19" i="11"/>
  <c r="J19" i="11"/>
  <c r="H19" i="11"/>
  <c r="F19" i="11"/>
  <c r="D19" i="11"/>
  <c r="R18" i="11"/>
  <c r="P18" i="11"/>
  <c r="N18" i="11"/>
  <c r="L18" i="11"/>
  <c r="J18" i="11"/>
  <c r="H18" i="11"/>
  <c r="F18" i="11"/>
  <c r="D18" i="11"/>
  <c r="R17" i="11"/>
  <c r="P17" i="11"/>
  <c r="N17" i="11"/>
  <c r="L17" i="11"/>
  <c r="J17" i="11"/>
  <c r="H17" i="11"/>
  <c r="F17" i="11"/>
  <c r="D17" i="11"/>
  <c r="R16" i="11"/>
  <c r="P16" i="11"/>
  <c r="N16" i="11"/>
  <c r="L16" i="11"/>
  <c r="J16" i="11"/>
  <c r="H16" i="11"/>
  <c r="F16" i="11"/>
  <c r="D16" i="11"/>
  <c r="R13" i="11"/>
  <c r="P13" i="11"/>
  <c r="N13" i="11"/>
  <c r="L13" i="11"/>
  <c r="J13" i="11"/>
  <c r="H13" i="11"/>
  <c r="F13" i="11"/>
  <c r="D13" i="11"/>
  <c r="R12" i="11"/>
  <c r="P12" i="11"/>
  <c r="N12" i="11"/>
  <c r="L12" i="11"/>
  <c r="J12" i="11"/>
  <c r="H12" i="11"/>
  <c r="F12" i="11"/>
  <c r="D12" i="11"/>
  <c r="R11" i="11"/>
  <c r="P11" i="11"/>
  <c r="N11" i="11"/>
  <c r="L11" i="11"/>
  <c r="J11" i="11"/>
  <c r="H11" i="11"/>
  <c r="F11" i="11"/>
  <c r="D11" i="11"/>
  <c r="R10" i="11"/>
  <c r="P10" i="11"/>
  <c r="N10" i="11"/>
  <c r="L10" i="11"/>
  <c r="J10" i="11"/>
  <c r="H10" i="11"/>
  <c r="F10" i="11"/>
  <c r="D10" i="11"/>
  <c r="Q7" i="11"/>
  <c r="R7" i="11" s="1"/>
  <c r="O7" i="11"/>
  <c r="P7" i="11" s="1"/>
  <c r="M7" i="11"/>
  <c r="N7" i="11" s="1"/>
  <c r="K7" i="11"/>
  <c r="L7" i="11" s="1"/>
  <c r="J7" i="11"/>
  <c r="I7" i="11"/>
  <c r="G7" i="11"/>
  <c r="H7" i="11" s="1"/>
  <c r="E7" i="11"/>
  <c r="F7" i="11" s="1"/>
  <c r="C7" i="11"/>
  <c r="D7" i="11" s="1"/>
  <c r="H30" i="10"/>
  <c r="F30" i="10"/>
  <c r="D30" i="10"/>
  <c r="H29" i="10"/>
  <c r="F29" i="10"/>
  <c r="D29" i="10"/>
  <c r="H28" i="10"/>
  <c r="F28" i="10"/>
  <c r="D28" i="10"/>
  <c r="H25" i="10"/>
  <c r="F25" i="10"/>
  <c r="D25" i="10"/>
  <c r="H24" i="10"/>
  <c r="F24" i="10"/>
  <c r="D24" i="10"/>
  <c r="H23" i="10"/>
  <c r="F23" i="10"/>
  <c r="D23" i="10"/>
  <c r="H22" i="10"/>
  <c r="F22" i="10"/>
  <c r="D22" i="10"/>
  <c r="H21" i="10"/>
  <c r="F21" i="10"/>
  <c r="D21" i="10"/>
  <c r="H20" i="10"/>
  <c r="F20" i="10"/>
  <c r="D20" i="10"/>
  <c r="H19" i="10"/>
  <c r="F19" i="10"/>
  <c r="D19" i="10"/>
  <c r="H18" i="10"/>
  <c r="F18" i="10"/>
  <c r="D18" i="10"/>
  <c r="H17" i="10"/>
  <c r="F17" i="10"/>
  <c r="D17" i="10"/>
  <c r="H14" i="10"/>
  <c r="F14" i="10"/>
  <c r="D14" i="10"/>
  <c r="H13" i="10"/>
  <c r="F13" i="10"/>
  <c r="D13" i="10"/>
  <c r="H12" i="10"/>
  <c r="F12" i="10"/>
  <c r="D12" i="10"/>
  <c r="H11" i="10"/>
  <c r="F11" i="10"/>
  <c r="D11" i="10"/>
  <c r="G8" i="10"/>
  <c r="H8" i="10" s="1"/>
  <c r="F8" i="10"/>
  <c r="E8" i="10"/>
  <c r="C8" i="10"/>
  <c r="D8" i="10" s="1"/>
</calcChain>
</file>

<file path=xl/sharedStrings.xml><?xml version="1.0" encoding="utf-8"?>
<sst xmlns="http://schemas.openxmlformats.org/spreadsheetml/2006/main" count="866" uniqueCount="153">
  <si>
    <t>Content</t>
  </si>
  <si>
    <t>Sheet</t>
  </si>
  <si>
    <t>#</t>
  </si>
  <si>
    <t>%</t>
  </si>
  <si>
    <t>By region</t>
  </si>
  <si>
    <t>By population size</t>
  </si>
  <si>
    <t>Regulation excludes specific entities from serving as agents</t>
  </si>
  <si>
    <t>Supervisor's approval is required to appoint an agent</t>
  </si>
  <si>
    <t>Supervisor's notification is required to appoint an agent</t>
  </si>
  <si>
    <t>Such notification must be provided prior to appointment</t>
  </si>
  <si>
    <t>Agents can provide a broader set of financial services</t>
  </si>
  <si>
    <t>Agents are allowed to set their own customer fees</t>
  </si>
  <si>
    <t>Agents are subject to taxes related to the agent business</t>
  </si>
  <si>
    <t>There are restrictions on the location of agents</t>
  </si>
  <si>
    <t>By income</t>
  </si>
  <si>
    <t>High income (21)</t>
  </si>
  <si>
    <t>Upper-middle income (21)</t>
  </si>
  <si>
    <t>Lower-middle income (18)</t>
  </si>
  <si>
    <t>East Asia and Pacific (9)</t>
  </si>
  <si>
    <t>Europe and Central Asia (9)</t>
  </si>
  <si>
    <t>Latin America &amp; Caribbean (11)</t>
  </si>
  <si>
    <t>Middle East &amp; North Africa (5)</t>
  </si>
  <si>
    <t>South Asia (3)</t>
  </si>
  <si>
    <t>Sub-Saharan Africa (9)</t>
  </si>
  <si>
    <t>Euro Area countries (11)</t>
  </si>
  <si>
    <t>Other EU countries (4)</t>
  </si>
  <si>
    <t>Other developed countries (5)</t>
  </si>
  <si>
    <t>&gt;30 million (25)</t>
  </si>
  <si>
    <t>&gt;5 million, &gt;30 million  (24)</t>
  </si>
  <si>
    <t>5 million or less (17)</t>
  </si>
  <si>
    <t xml:space="preserve">TABLE IX.1 </t>
  </si>
  <si>
    <t>TABLE IX.3 (part I)</t>
  </si>
  <si>
    <t>TABLE IX.3 (part II)</t>
  </si>
  <si>
    <t>PAYMENT SYSTEM PROVIDERS ENGAGING IN THE AGENT-BASED MODEL</t>
  </si>
  <si>
    <t>REGULATORY AND SUPERVISORY REQUIRMENTS TO OPERATE AS AGENT OF COMMERCIAL BANKS</t>
  </si>
  <si>
    <t>If the use of agents is permitted, which of the following payment service providers can engage:</t>
  </si>
  <si>
    <t>Commercial banks</t>
  </si>
  <si>
    <t>Other deposit-taking institutions</t>
  </si>
  <si>
    <t>Other non-bank payment service providers (PSPs)</t>
  </si>
  <si>
    <t>Low income (5)</t>
  </si>
  <si>
    <t>High income (14)</t>
  </si>
  <si>
    <t>Upper-middle income (17)</t>
  </si>
  <si>
    <t>Lower-middle income (14)</t>
  </si>
  <si>
    <t>East Asia and Pacific (7)</t>
  </si>
  <si>
    <t>Europe and Central Asia (6)</t>
  </si>
  <si>
    <t>Middle East &amp; North Africa (4)</t>
  </si>
  <si>
    <t>South Asia (2)</t>
  </si>
  <si>
    <t>Sub-Saharan Africa (8)</t>
  </si>
  <si>
    <t>Euro Area countries (7)</t>
  </si>
  <si>
    <t>Other EU countries (3)</t>
  </si>
  <si>
    <t>Other developed countries (2)</t>
  </si>
  <si>
    <t>5 million or less (16)</t>
  </si>
  <si>
    <t>High income (11)</t>
  </si>
  <si>
    <t>Upper-middle income (12)</t>
  </si>
  <si>
    <t>Lower-middle income (5)</t>
  </si>
  <si>
    <t>Low income (3)</t>
  </si>
  <si>
    <t>East Asia and Pacific (4)</t>
  </si>
  <si>
    <t>Europe and Central Asia (0)</t>
  </si>
  <si>
    <t>Latin America &amp; Caribbean (8)</t>
  </si>
  <si>
    <t>Middle East &amp; North Africa (1)</t>
  </si>
  <si>
    <t>South Asia (1)</t>
  </si>
  <si>
    <t>Sub-Saharan Africa (6)</t>
  </si>
  <si>
    <t>Euro Area countries (6)</t>
  </si>
  <si>
    <t>&gt;30 million (16)</t>
  </si>
  <si>
    <t>&gt;5 million, &gt;30 million  (10)</t>
  </si>
  <si>
    <t>5 million or less (5)</t>
  </si>
  <si>
    <t>High income (20)</t>
  </si>
  <si>
    <t>Upper-middle income (15)</t>
  </si>
  <si>
    <t>Lower-middle income (12)</t>
  </si>
  <si>
    <t>East Asia and Pacific (8)</t>
  </si>
  <si>
    <t>Europe and Central Asia (7)</t>
  </si>
  <si>
    <t>Latin America &amp; Caribbean (6)</t>
  </si>
  <si>
    <t>Sub-Saharan Africa (5)</t>
  </si>
  <si>
    <t>Multi-tier agent arrangements are allowed or not explicitly prohibited</t>
  </si>
  <si>
    <t>Agent network managers are allowed or not explicitly prohibited</t>
  </si>
  <si>
    <t>Agent managers do not require separate authorization to engage with each individual agent</t>
  </si>
  <si>
    <t>Agent exclusivity arrangements are allowed or not explicitly prohibited</t>
  </si>
  <si>
    <t xml:space="preserve">Agent exclusivity is an accepted / used practice in the market </t>
  </si>
  <si>
    <t>New customer sign-up by agents - Agents of commercial banks</t>
  </si>
  <si>
    <t>Allowed to capture KYC and other documents, and can open new customer accounts</t>
  </si>
  <si>
    <t>Allowed to collect documents and facilitate account opening</t>
  </si>
  <si>
    <t>Allowed to provide information on account opening process</t>
  </si>
  <si>
    <t>Can play no role in customer sign-up</t>
  </si>
  <si>
    <t>New customer sign-up by agents - Agents of other deposit-taking institutions</t>
  </si>
  <si>
    <t>New customer sign-up by agents - Agents of non-bank PSPs</t>
  </si>
  <si>
    <t>Balance inquiries and banks statements</t>
  </si>
  <si>
    <t>Loan repayment</t>
  </si>
  <si>
    <t>Cash-in/ deposits</t>
  </si>
  <si>
    <t>Cash-out / withdrawals</t>
  </si>
  <si>
    <t>P2P domestic transfer</t>
  </si>
  <si>
    <t>To customers of its principals</t>
  </si>
  <si>
    <t>To customers of other principals</t>
  </si>
  <si>
    <t>To non-customers</t>
  </si>
  <si>
    <t>Upper-middle income (20)</t>
  </si>
  <si>
    <t>Lower-middle income (17)</t>
  </si>
  <si>
    <t>Latin America &amp; Caribbean (10)</t>
  </si>
  <si>
    <t>Euro Area countries (10)</t>
  </si>
  <si>
    <t>&gt;30 million (22)</t>
  </si>
  <si>
    <t>5 million or less (15)</t>
  </si>
  <si>
    <t>Initiate international remittance transaction</t>
  </si>
  <si>
    <t>Disburse international remittances transaction</t>
  </si>
  <si>
    <t>Bill payment</t>
  </si>
  <si>
    <t>Public salary payment</t>
  </si>
  <si>
    <t>Other government disbursement</t>
  </si>
  <si>
    <t>Government collections</t>
  </si>
  <si>
    <t>Besides customer sign-up, which of the following payment services are agents of non-bank PSPs allowed to offer?</t>
  </si>
  <si>
    <t xml:space="preserve">Worldwide total (66) </t>
  </si>
  <si>
    <t>Worldwide total (50)</t>
  </si>
  <si>
    <t>Worldwide total (31)</t>
  </si>
  <si>
    <t>Worldwide total (52)</t>
  </si>
  <si>
    <t>Worldwide total (61)</t>
  </si>
  <si>
    <t>REGULATORY AND SUPERVISORY REQUIRMENTS TO OPERATE AS AGENT OF OTHER DEPOSIT TAKING INSTITUTIONS</t>
  </si>
  <si>
    <t>TABLE IX.2 (part II)</t>
  </si>
  <si>
    <t>TABLE IX.2 (part I)</t>
  </si>
  <si>
    <t>TABLE IX.2 (part III)</t>
  </si>
  <si>
    <t>REGULATORY AND SUPERVISORY REQUIRMENTS TO OPERATE AS AGENT OF NON-BANK PAYMENT SERVICE PROVIDERS</t>
  </si>
  <si>
    <t>AGENT NETWORK MANAGEMENT: AGENTS OF COMMERCIAL BANKS</t>
  </si>
  <si>
    <t>AGENT NETWORK MANAGEMENT: AGENTS OF OTHER DEPOSIT TAKING INSTITUTIONS</t>
  </si>
  <si>
    <t>AGENT NETWORK MANAGEMENT: AGENTS OF NON-BANK PAYMENT SERVICE PROVIDERS</t>
  </si>
  <si>
    <t>TABLE IX.3 (part III)</t>
  </si>
  <si>
    <t>TABLE IX.4 (part I)</t>
  </si>
  <si>
    <t>TABLE IX.4 (part II)</t>
  </si>
  <si>
    <t>TABLE IX.4 (part III)</t>
  </si>
  <si>
    <t>FUNCTIONALITY OF OTHER SERVICES PROVIDED BY AGENTS OF COMMERCIAL BANKS</t>
  </si>
  <si>
    <t>FUNCTIONALITY OF OTHER SERVICES PROVIDED BY AGENTS OF OTHER DEPOSIT TAKING INSTITUTIONS</t>
  </si>
  <si>
    <t>FUNCTIONALITY OF OTHER SERVICES PROVIDED BY AGENTS OF NON-BANK PAYMENT SERVICE PROVIDERS</t>
  </si>
  <si>
    <t>TABLE IX.5 (part I)</t>
  </si>
  <si>
    <t>TABLE IX.5 (part II)</t>
  </si>
  <si>
    <t>TABLE IX.5 (part III)</t>
  </si>
  <si>
    <t>TABLE IX.1: PAYMENT SYSTEM PROVIDERS ENGAGING IN THE AGENT-BASED MODEL</t>
  </si>
  <si>
    <t>TABLE IX.2 (part I): REGULATORY AND SUPERVISORY REQUIRMENTS TO OPERATE AS AGENT OF COMMERCIAL BANKS</t>
  </si>
  <si>
    <t>TABLE IX.2 (part II): REGULATORY AND SUPERVISORY REQUIRMENTS TO OPERATE AS AGENT OF OTHER DEPOSIT TAKING INSTITUTIONS</t>
  </si>
  <si>
    <t>TABLE IX.2 (part III): REGULATORY AND SUPERVISORY REQUIRMENTS TO OPERATE AS AGENT OF NON-BANK PAYMENT SERVICE PROVIDERS</t>
  </si>
  <si>
    <t>TABLE IX.3 (part I): AGENT NETWORK MANAGEMENT: AGENTS OF COMMERCIAL BANKS</t>
  </si>
  <si>
    <t>TABLE IX.3 (part II): AGENT NETWORK MANAGEMENT: AGENTS OF OTHER DEPOSIT TAKING INSTITUTIONS</t>
  </si>
  <si>
    <t>TABLE IX.3 (part III): AGENT NETWORK MANAGEMENT: AGENTS OF NON-BANK PAYMENT SERVICE PROVIDERS</t>
  </si>
  <si>
    <t>TABLE IX.4 (part I): FUNCTIONALITY OF SERVICES PROVIDED BY AGENTS OF COMMERCIAL BANKS: 
NEW CUSTOMER SIGN-UP</t>
  </si>
  <si>
    <t>TABLE IX.4 (part II): FUNCTIONALITY OF SERVICES PROVIDED BY AGENTS OF OTHER DEPOSIT TAKING INSTITUTIONS:
NEW CUSTOMER SIGN-UP</t>
  </si>
  <si>
    <t>TABLE IX.4 (part III): FUNCTIONALITY OF SERVICES PROVIDED BY AGENTS OF OTHER DEPOSIT TAKING INSTITUTIONS: NEW CUSTOMER SIGN-UP</t>
  </si>
  <si>
    <t>TABLE IX.5 (part I): FUNCTIONALITY OF OTHER SERVICES PROVIDED BY AGENTS OF COMMERCIAL BANKS</t>
  </si>
  <si>
    <t>TABLE IX.5 (part II): FUNCTIONALITY OF OTHER SERVICES PROVIDED BY AGENTS OF OTHER DEPOSIT TAKING INSTITUTIONS</t>
  </si>
  <si>
    <t>TABLE IX.5 (part iII): FUNCTIONALITY OF OTHER SERVICES PROVIDED BY AGENTS OF NON-BANK PAYMENT SYSTEM PROVIDERS</t>
  </si>
  <si>
    <t>FUNCTIONALITY OF SERVICES PROVIDED BY AGENTS OF COMMERCIAL BANKS: NEW CUSTOMER SIGN-UP</t>
  </si>
  <si>
    <t>FUNCTIONALITY OF SERVICES PROVIDED BY AGENTS OF OTHER DEPOSIT TAKING INSTITUTIONS: NEW CUSTOMER SIGN-UP</t>
  </si>
  <si>
    <t>FUNCTIONALITY OF SERVICES PROVIDED BY AGENTS OF NON-BANK PAYMENT SERVICE PROVIDERS: NEW CUSTOMER SIGN-UP</t>
  </si>
  <si>
    <r>
      <t xml:space="preserve">Selected regulatory/supervisory and contractual requirements to operate as agents of </t>
    </r>
    <r>
      <rPr>
        <b/>
        <u/>
        <sz val="10"/>
        <color theme="1"/>
        <rFont val="Arial"/>
        <family val="2"/>
      </rPr>
      <t xml:space="preserve">commercial banks: </t>
    </r>
  </si>
  <si>
    <r>
      <t xml:space="preserve">Selected regulatory/supervisory and contractual requirements to operate as agents of </t>
    </r>
    <r>
      <rPr>
        <b/>
        <u/>
        <sz val="10"/>
        <color theme="1"/>
        <rFont val="Arial"/>
        <family val="2"/>
      </rPr>
      <t xml:space="preserve">other deposit taking institutions: </t>
    </r>
  </si>
  <si>
    <r>
      <t xml:space="preserve">Selected regulatory/supervisory and contractual requirements to operate as agents of </t>
    </r>
    <r>
      <rPr>
        <b/>
        <u/>
        <sz val="10"/>
        <color theme="1"/>
        <rFont val="Arial"/>
        <family val="2"/>
      </rPr>
      <t xml:space="preserve">non-bank PSPs: </t>
    </r>
  </si>
  <si>
    <r>
      <t xml:space="preserve">Agent network management : </t>
    </r>
    <r>
      <rPr>
        <b/>
        <u/>
        <sz val="10"/>
        <color theme="1"/>
        <rFont val="Arial"/>
        <family val="2"/>
      </rPr>
      <t>Agents of commercial banks</t>
    </r>
  </si>
  <si>
    <r>
      <t xml:space="preserve">Agent network management : </t>
    </r>
    <r>
      <rPr>
        <b/>
        <u/>
        <sz val="10"/>
        <color theme="1"/>
        <rFont val="Arial"/>
        <family val="2"/>
      </rPr>
      <t>Agents of other deposit-taking institutions</t>
    </r>
  </si>
  <si>
    <r>
      <t xml:space="preserve">Agent network management : </t>
    </r>
    <r>
      <rPr>
        <b/>
        <u/>
        <sz val="10"/>
        <color theme="1"/>
        <rFont val="Arial"/>
        <family val="2"/>
      </rPr>
      <t>Agents of other non-bank payment service providers (PSPs)</t>
    </r>
  </si>
  <si>
    <r>
      <t xml:space="preserve">Besides customer sign-up, which of the following payment services are agents of </t>
    </r>
    <r>
      <rPr>
        <b/>
        <u/>
        <sz val="10"/>
        <color theme="1"/>
        <rFont val="Arial"/>
        <family val="2"/>
      </rPr>
      <t>commercial banks</t>
    </r>
    <r>
      <rPr>
        <b/>
        <sz val="10"/>
        <color theme="1"/>
        <rFont val="Arial"/>
        <family val="2"/>
      </rPr>
      <t xml:space="preserve"> allowed to offer?</t>
    </r>
  </si>
  <si>
    <r>
      <t xml:space="preserve">Besides customer sign-up, which of the following payment services are agents of </t>
    </r>
    <r>
      <rPr>
        <b/>
        <u/>
        <sz val="10"/>
        <color theme="1"/>
        <rFont val="Arial"/>
        <family val="2"/>
      </rPr>
      <t>other deposit-taking institutions</t>
    </r>
    <r>
      <rPr>
        <b/>
        <sz val="10"/>
        <color theme="1"/>
        <rFont val="Arial"/>
        <family val="2"/>
      </rPr>
      <t xml:space="preserve"> allowed to offer?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</si>
</sst>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0" fillId="4" borderId="0" xfId="0" applyFill="1" applyBorder="1"/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0" fontId="0" fillId="4" borderId="0" xfId="0" applyFill="1"/>
    <xf numFmtId="0" fontId="8" fillId="4" borderId="0" xfId="0" applyFont="1" applyFill="1"/>
    <xf numFmtId="9" fontId="0" fillId="4" borderId="0" xfId="1" applyFont="1" applyFill="1" applyAlignment="1">
      <alignment horizontal="center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 applyBorder="1" applyAlignment="1">
      <alignment wrapText="1"/>
    </xf>
    <xf numFmtId="0" fontId="3" fillId="3" borderId="7" xfId="0" applyFont="1" applyFill="1" applyBorder="1"/>
    <xf numFmtId="0" fontId="3" fillId="3" borderId="5" xfId="0" applyFont="1" applyFill="1" applyBorder="1"/>
    <xf numFmtId="0" fontId="9" fillId="4" borderId="10" xfId="0" applyFont="1" applyFill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0" xfId="0" applyFont="1" applyFill="1" applyBorder="1"/>
    <xf numFmtId="0" fontId="2" fillId="4" borderId="8" xfId="0" applyFont="1" applyFill="1" applyBorder="1"/>
    <xf numFmtId="0" fontId="2" fillId="4" borderId="4" xfId="0" applyFont="1" applyFill="1" applyBorder="1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0" fontId="2" fillId="4" borderId="10" xfId="0" applyFont="1" applyFill="1" applyBorder="1" applyAlignment="1">
      <alignment horizontal="center" vertical="center" wrapText="1"/>
    </xf>
    <xf numFmtId="9" fontId="2" fillId="4" borderId="13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10" fillId="4" borderId="0" xfId="0" applyFont="1" applyFill="1" applyBorder="1"/>
    <xf numFmtId="0" fontId="2" fillId="4" borderId="13" xfId="0" applyFont="1" applyFill="1" applyBorder="1"/>
    <xf numFmtId="0" fontId="2" fillId="4" borderId="10" xfId="0" applyFont="1" applyFill="1" applyBorder="1" applyAlignment="1">
      <alignment horizontal="center"/>
    </xf>
    <xf numFmtId="9" fontId="2" fillId="4" borderId="13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2" fillId="4" borderId="11" xfId="0" applyFont="1" applyFill="1" applyBorder="1"/>
    <xf numFmtId="0" fontId="2" fillId="4" borderId="11" xfId="0" applyFont="1" applyFill="1" applyBorder="1" applyAlignment="1">
      <alignment horizontal="center"/>
    </xf>
    <xf numFmtId="9" fontId="2" fillId="4" borderId="14" xfId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9" fontId="2" fillId="4" borderId="0" xfId="1" applyFont="1" applyFill="1" applyBorder="1"/>
    <xf numFmtId="0" fontId="2" fillId="4" borderId="0" xfId="0" applyFont="1" applyFill="1"/>
    <xf numFmtId="0" fontId="3" fillId="4" borderId="0" xfId="0" applyFont="1" applyFill="1"/>
    <xf numFmtId="0" fontId="2" fillId="3" borderId="1" xfId="0" applyFont="1" applyFill="1" applyBorder="1"/>
    <xf numFmtId="0" fontId="2" fillId="3" borderId="10" xfId="0" applyFont="1" applyFill="1" applyBorder="1"/>
    <xf numFmtId="0" fontId="2" fillId="4" borderId="5" xfId="0" applyFont="1" applyFill="1" applyBorder="1"/>
    <xf numFmtId="0" fontId="10" fillId="4" borderId="10" xfId="0" applyFont="1" applyFill="1" applyBorder="1" applyAlignment="1">
      <alignment horizontal="center"/>
    </xf>
    <xf numFmtId="0" fontId="3" fillId="4" borderId="6" xfId="0" applyFont="1" applyFill="1" applyBorder="1"/>
    <xf numFmtId="0" fontId="10" fillId="4" borderId="0" xfId="0" applyFont="1" applyFill="1"/>
    <xf numFmtId="0" fontId="2" fillId="4" borderId="6" xfId="0" applyFont="1" applyFill="1" applyBorder="1"/>
    <xf numFmtId="0" fontId="2" fillId="4" borderId="0" xfId="0" applyFont="1" applyFill="1" applyAlignment="1">
      <alignment horizontal="center"/>
    </xf>
    <xf numFmtId="0" fontId="2" fillId="4" borderId="7" xfId="0" applyFont="1" applyFill="1" applyBorder="1"/>
    <xf numFmtId="9" fontId="2" fillId="4" borderId="14" xfId="1" applyFont="1" applyFill="1" applyBorder="1" applyAlignment="1">
      <alignment horizontal="center" vertical="center" wrapText="1"/>
    </xf>
    <xf numFmtId="9" fontId="2" fillId="4" borderId="0" xfId="1" applyFont="1" applyFill="1" applyAlignment="1">
      <alignment horizontal="center"/>
    </xf>
    <xf numFmtId="0" fontId="0" fillId="4" borderId="0" xfId="0" applyFont="1" applyFill="1"/>
    <xf numFmtId="0" fontId="11" fillId="4" borderId="0" xfId="0" applyFont="1" applyFill="1" applyAlignment="1">
      <alignment horizontal="center"/>
    </xf>
    <xf numFmtId="0" fontId="2" fillId="3" borderId="5" xfId="0" applyFont="1" applyFill="1" applyBorder="1"/>
    <xf numFmtId="0" fontId="2" fillId="3" borderId="7" xfId="0" applyFont="1" applyFill="1" applyBorder="1"/>
    <xf numFmtId="0" fontId="2" fillId="0" borderId="10" xfId="0" applyFont="1" applyFill="1" applyBorder="1" applyAlignment="1">
      <alignment horizontal="center"/>
    </xf>
    <xf numFmtId="9" fontId="2" fillId="0" borderId="13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9" fontId="2" fillId="4" borderId="12" xfId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2" fillId="3" borderId="11" xfId="0" applyFont="1" applyFill="1" applyBorder="1"/>
    <xf numFmtId="9" fontId="2" fillId="4" borderId="2" xfId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9" fontId="2" fillId="4" borderId="0" xfId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2" fillId="4" borderId="0" xfId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9" fontId="2" fillId="4" borderId="3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9" fontId="2" fillId="4" borderId="13" xfId="1" applyFont="1" applyFill="1" applyBorder="1" applyAlignment="1">
      <alignment horizontal="center"/>
    </xf>
    <xf numFmtId="0" fontId="3" fillId="3" borderId="5" xfId="0" applyFont="1" applyFill="1" applyBorder="1" applyAlignment="1">
      <alignment wrapText="1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3" borderId="6" xfId="0" applyFont="1" applyFill="1" applyBorder="1"/>
    <xf numFmtId="22" fontId="2" fillId="4" borderId="0" xfId="0" applyNumberFormat="1" applyFont="1" applyFill="1"/>
    <xf numFmtId="2" fontId="2" fillId="4" borderId="0" xfId="0" applyNumberFormat="1" applyFont="1" applyFill="1"/>
    <xf numFmtId="9" fontId="2" fillId="4" borderId="14" xfId="1" applyFont="1" applyFill="1" applyBorder="1" applyAlignment="1">
      <alignment horizontal="center"/>
    </xf>
    <xf numFmtId="164" fontId="2" fillId="4" borderId="0" xfId="0" applyNumberFormat="1" applyFont="1" applyFill="1"/>
    <xf numFmtId="0" fontId="3" fillId="3" borderId="2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6"/>
  <sheetViews>
    <sheetView showGridLines="0" tabSelected="1" zoomScale="90" zoomScaleNormal="90" workbookViewId="0"/>
  </sheetViews>
  <sheetFormatPr defaultColWidth="9.109375" defaultRowHeight="13.8" x14ac:dyDescent="0.3"/>
  <cols>
    <col min="1" max="1" width="9.109375" style="1"/>
    <col min="2" max="2" width="74.33203125" style="1" customWidth="1"/>
    <col min="3" max="3" width="27.44140625" style="1" customWidth="1"/>
    <col min="4" max="16384" width="9.109375" style="1"/>
  </cols>
  <sheetData>
    <row r="3" spans="2:3" s="2" customFormat="1" x14ac:dyDescent="0.3">
      <c r="B3" s="3" t="s">
        <v>0</v>
      </c>
      <c r="C3" s="4" t="s">
        <v>1</v>
      </c>
    </row>
    <row r="4" spans="2:3" s="2" customFormat="1" ht="42" customHeight="1" x14ac:dyDescent="0.3">
      <c r="B4" s="5" t="s">
        <v>33</v>
      </c>
      <c r="C4" s="5" t="s">
        <v>30</v>
      </c>
    </row>
    <row r="5" spans="2:3" ht="42" customHeight="1" x14ac:dyDescent="0.3">
      <c r="B5" s="5" t="s">
        <v>34</v>
      </c>
      <c r="C5" s="6" t="s">
        <v>113</v>
      </c>
    </row>
    <row r="6" spans="2:3" ht="42" customHeight="1" x14ac:dyDescent="0.3">
      <c r="B6" s="5" t="s">
        <v>111</v>
      </c>
      <c r="C6" s="6" t="s">
        <v>112</v>
      </c>
    </row>
    <row r="7" spans="2:3" ht="42" customHeight="1" x14ac:dyDescent="0.3">
      <c r="B7" s="5" t="s">
        <v>115</v>
      </c>
      <c r="C7" s="6" t="s">
        <v>114</v>
      </c>
    </row>
    <row r="8" spans="2:3" ht="42" customHeight="1" x14ac:dyDescent="0.3">
      <c r="B8" s="5" t="s">
        <v>116</v>
      </c>
      <c r="C8" s="6" t="s">
        <v>31</v>
      </c>
    </row>
    <row r="9" spans="2:3" ht="42" customHeight="1" x14ac:dyDescent="0.3">
      <c r="B9" s="5" t="s">
        <v>117</v>
      </c>
      <c r="C9" s="6" t="s">
        <v>32</v>
      </c>
    </row>
    <row r="10" spans="2:3" ht="42" customHeight="1" x14ac:dyDescent="0.3">
      <c r="B10" s="5" t="s">
        <v>118</v>
      </c>
      <c r="C10" s="6" t="s">
        <v>119</v>
      </c>
    </row>
    <row r="11" spans="2:3" ht="42" customHeight="1" x14ac:dyDescent="0.3">
      <c r="B11" s="5" t="s">
        <v>142</v>
      </c>
      <c r="C11" s="6" t="s">
        <v>120</v>
      </c>
    </row>
    <row r="12" spans="2:3" ht="42" customHeight="1" x14ac:dyDescent="0.3">
      <c r="B12" s="5" t="s">
        <v>143</v>
      </c>
      <c r="C12" s="6" t="s">
        <v>121</v>
      </c>
    </row>
    <row r="13" spans="2:3" ht="42" customHeight="1" x14ac:dyDescent="0.3">
      <c r="B13" s="5" t="s">
        <v>144</v>
      </c>
      <c r="C13" s="6" t="s">
        <v>122</v>
      </c>
    </row>
    <row r="14" spans="2:3" ht="42" customHeight="1" x14ac:dyDescent="0.3">
      <c r="B14" s="5" t="s">
        <v>123</v>
      </c>
      <c r="C14" s="6" t="s">
        <v>126</v>
      </c>
    </row>
    <row r="15" spans="2:3" ht="42" customHeight="1" x14ac:dyDescent="0.3">
      <c r="B15" s="5" t="s">
        <v>124</v>
      </c>
      <c r="C15" s="6" t="s">
        <v>127</v>
      </c>
    </row>
    <row r="16" spans="2:3" ht="42" customHeight="1" x14ac:dyDescent="0.3">
      <c r="B16" s="5" t="s">
        <v>125</v>
      </c>
      <c r="C16" s="6" t="s">
        <v>128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/>
  </sheetViews>
  <sheetFormatPr defaultColWidth="9.109375" defaultRowHeight="14.4" x14ac:dyDescent="0.3"/>
  <cols>
    <col min="1" max="1" width="9.109375" style="10"/>
    <col min="2" max="2" width="29" style="10" bestFit="1" customWidth="1"/>
    <col min="3" max="16384" width="9.109375" style="10"/>
  </cols>
  <sheetData>
    <row r="1" spans="1:12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3.75" customHeight="1" x14ac:dyDescent="0.3">
      <c r="A2" s="45"/>
      <c r="B2" s="118" t="s">
        <v>137</v>
      </c>
      <c r="C2" s="118"/>
      <c r="D2" s="118"/>
      <c r="E2" s="118"/>
      <c r="F2" s="118"/>
      <c r="G2" s="118"/>
      <c r="H2" s="118"/>
      <c r="I2" s="118"/>
      <c r="J2" s="118"/>
      <c r="K2" s="45"/>
      <c r="L2" s="45"/>
    </row>
    <row r="3" spans="1:12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3">
      <c r="A4" s="45"/>
      <c r="B4" s="47"/>
      <c r="C4" s="115" t="s">
        <v>83</v>
      </c>
      <c r="D4" s="116"/>
      <c r="E4" s="116"/>
      <c r="F4" s="116"/>
      <c r="G4" s="116"/>
      <c r="H4" s="116"/>
      <c r="I4" s="116"/>
      <c r="J4" s="117"/>
      <c r="K4" s="45"/>
      <c r="L4" s="45"/>
    </row>
    <row r="5" spans="1:12" ht="75.75" customHeight="1" x14ac:dyDescent="0.3">
      <c r="A5" s="45"/>
      <c r="B5" s="68"/>
      <c r="C5" s="104" t="s">
        <v>79</v>
      </c>
      <c r="D5" s="105"/>
      <c r="E5" s="104" t="s">
        <v>80</v>
      </c>
      <c r="F5" s="105"/>
      <c r="G5" s="104" t="s">
        <v>81</v>
      </c>
      <c r="H5" s="105"/>
      <c r="I5" s="104" t="s">
        <v>82</v>
      </c>
      <c r="J5" s="105"/>
      <c r="K5" s="45"/>
      <c r="L5" s="45"/>
    </row>
    <row r="6" spans="1:12" x14ac:dyDescent="0.3">
      <c r="A6" s="45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45"/>
      <c r="L6" s="45"/>
    </row>
    <row r="7" spans="1:12" s="58" customFormat="1" x14ac:dyDescent="0.3">
      <c r="A7" s="45"/>
      <c r="B7" s="51" t="s">
        <v>108</v>
      </c>
      <c r="C7" s="65">
        <f>SUM(C10:C13)</f>
        <v>15</v>
      </c>
      <c r="D7" s="66">
        <f>C7/'Table IX.4 (part I)'!$A35</f>
        <v>0.4838709677419355</v>
      </c>
      <c r="E7" s="65">
        <f>SUM(E10:E13)</f>
        <v>8</v>
      </c>
      <c r="F7" s="66">
        <f>E7/'Table IX.4 (part I)'!$A35</f>
        <v>0.25806451612903225</v>
      </c>
      <c r="G7" s="65">
        <f>SUM(G10:G13)</f>
        <v>3</v>
      </c>
      <c r="H7" s="66">
        <f>G7/'Table IX.4 (part I)'!$A35</f>
        <v>9.6774193548387094E-2</v>
      </c>
      <c r="I7" s="65">
        <f>SUM(I10:I13)</f>
        <v>5</v>
      </c>
      <c r="J7" s="66">
        <f>I7/'Table IX.4 (part I)'!$A35</f>
        <v>0.16129032258064516</v>
      </c>
      <c r="K7" s="45"/>
      <c r="L7" s="45"/>
    </row>
    <row r="8" spans="1:12" x14ac:dyDescent="0.3">
      <c r="A8" s="45"/>
      <c r="B8" s="33"/>
      <c r="C8" s="30"/>
      <c r="D8" s="34"/>
      <c r="E8" s="30"/>
      <c r="F8" s="34"/>
      <c r="G8" s="30"/>
      <c r="H8" s="34"/>
      <c r="I8" s="30"/>
      <c r="J8" s="34"/>
      <c r="K8" s="45"/>
      <c r="L8" s="45"/>
    </row>
    <row r="9" spans="1:12" x14ac:dyDescent="0.3">
      <c r="A9" s="45"/>
      <c r="B9" s="29" t="s">
        <v>14</v>
      </c>
      <c r="C9" s="33"/>
      <c r="D9" s="36"/>
      <c r="E9" s="33"/>
      <c r="F9" s="36"/>
      <c r="G9" s="33"/>
      <c r="H9" s="36"/>
      <c r="I9" s="33"/>
      <c r="J9" s="36"/>
      <c r="K9" s="45"/>
      <c r="L9" s="45"/>
    </row>
    <row r="10" spans="1:12" x14ac:dyDescent="0.3">
      <c r="A10" s="45"/>
      <c r="B10" s="33" t="s">
        <v>52</v>
      </c>
      <c r="C10" s="72">
        <v>9</v>
      </c>
      <c r="D10" s="31">
        <f>C10/'Table IX.4 (part I)'!$A38</f>
        <v>0.81818181818181823</v>
      </c>
      <c r="E10" s="72">
        <v>2</v>
      </c>
      <c r="F10" s="31">
        <f>E10/'Table IX.4 (part I)'!$A38</f>
        <v>0.18181818181818182</v>
      </c>
      <c r="G10" s="72">
        <v>1</v>
      </c>
      <c r="H10" s="31">
        <f>G10/'Table IX.4 (part I)'!$A38</f>
        <v>9.0909090909090912E-2</v>
      </c>
      <c r="I10" s="72">
        <v>0</v>
      </c>
      <c r="J10" s="31">
        <f>I10/'Table IX.4 (part I)'!$A38</f>
        <v>0</v>
      </c>
      <c r="K10" s="45"/>
      <c r="L10" s="45"/>
    </row>
    <row r="11" spans="1:12" x14ac:dyDescent="0.3">
      <c r="A11" s="45"/>
      <c r="B11" s="33" t="s">
        <v>53</v>
      </c>
      <c r="C11" s="72">
        <v>2</v>
      </c>
      <c r="D11" s="31">
        <f>C11/'Table IX.4 (part I)'!$A39</f>
        <v>0.16666666666666666</v>
      </c>
      <c r="E11" s="72">
        <v>3</v>
      </c>
      <c r="F11" s="31">
        <f>E11/'Table IX.4 (part I)'!$A39</f>
        <v>0.25</v>
      </c>
      <c r="G11" s="72">
        <v>1</v>
      </c>
      <c r="H11" s="31">
        <f>G11/'Table IX.4 (part I)'!$A39</f>
        <v>8.3333333333333329E-2</v>
      </c>
      <c r="I11" s="72">
        <v>3</v>
      </c>
      <c r="J11" s="31">
        <f>I11/'Table IX.4 (part I)'!$A39</f>
        <v>0.25</v>
      </c>
      <c r="K11" s="45"/>
      <c r="L11" s="45"/>
    </row>
    <row r="12" spans="1:12" x14ac:dyDescent="0.3">
      <c r="A12" s="45"/>
      <c r="B12" s="33" t="s">
        <v>54</v>
      </c>
      <c r="C12" s="72">
        <v>3</v>
      </c>
      <c r="D12" s="31">
        <f>C12/'Table IX.4 (part I)'!$A40</f>
        <v>0.6</v>
      </c>
      <c r="E12" s="72">
        <v>2</v>
      </c>
      <c r="F12" s="31">
        <f>E12/'Table IX.4 (part I)'!$A40</f>
        <v>0.4</v>
      </c>
      <c r="G12" s="72">
        <v>1</v>
      </c>
      <c r="H12" s="31">
        <f>G12/'Table IX.4 (part I)'!$A40</f>
        <v>0.2</v>
      </c>
      <c r="I12" s="72">
        <v>2</v>
      </c>
      <c r="J12" s="31">
        <f>I12/'Table IX.4 (part I)'!$A40</f>
        <v>0.4</v>
      </c>
      <c r="K12" s="45"/>
      <c r="L12" s="45"/>
    </row>
    <row r="13" spans="1:12" x14ac:dyDescent="0.3">
      <c r="A13" s="45"/>
      <c r="B13" s="33" t="s">
        <v>55</v>
      </c>
      <c r="C13" s="72">
        <v>1</v>
      </c>
      <c r="D13" s="31">
        <f>C13/'Table IX.4 (part I)'!$A41</f>
        <v>0.33333333333333331</v>
      </c>
      <c r="E13" s="72">
        <v>1</v>
      </c>
      <c r="F13" s="31">
        <f>E13/'Table IX.4 (part I)'!$A41</f>
        <v>0.33333333333333331</v>
      </c>
      <c r="G13" s="72">
        <v>0</v>
      </c>
      <c r="H13" s="31">
        <f>G13/'Table IX.4 (part I)'!$A41</f>
        <v>0</v>
      </c>
      <c r="I13" s="72">
        <v>0</v>
      </c>
      <c r="J13" s="31">
        <f>I13/'Table IX.4 (part I)'!$A41</f>
        <v>0</v>
      </c>
      <c r="K13" s="45"/>
      <c r="L13" s="45"/>
    </row>
    <row r="14" spans="1:12" x14ac:dyDescent="0.3">
      <c r="A14" s="45"/>
      <c r="B14" s="33"/>
      <c r="C14" s="72"/>
      <c r="D14" s="80"/>
      <c r="E14" s="72"/>
      <c r="F14" s="80"/>
      <c r="G14" s="72"/>
      <c r="H14" s="80"/>
      <c r="I14" s="72"/>
      <c r="J14" s="80"/>
      <c r="K14" s="45"/>
      <c r="L14" s="45"/>
    </row>
    <row r="15" spans="1:12" x14ac:dyDescent="0.3">
      <c r="A15" s="45"/>
      <c r="B15" s="29" t="s">
        <v>4</v>
      </c>
      <c r="C15" s="72"/>
      <c r="D15" s="80"/>
      <c r="E15" s="72"/>
      <c r="F15" s="80"/>
      <c r="G15" s="72"/>
      <c r="H15" s="80"/>
      <c r="I15" s="72"/>
      <c r="J15" s="80"/>
      <c r="K15" s="45"/>
      <c r="L15" s="45"/>
    </row>
    <row r="16" spans="1:12" x14ac:dyDescent="0.3">
      <c r="A16" s="45"/>
      <c r="B16" s="33" t="s">
        <v>56</v>
      </c>
      <c r="C16" s="72">
        <v>1</v>
      </c>
      <c r="D16" s="31">
        <f>C16/'Table IX.4 (part I)'!$A44</f>
        <v>0.25</v>
      </c>
      <c r="E16" s="72">
        <v>2</v>
      </c>
      <c r="F16" s="31">
        <f>E16/'Table IX.4 (part I)'!$A44</f>
        <v>0.5</v>
      </c>
      <c r="G16" s="72">
        <v>0</v>
      </c>
      <c r="H16" s="31">
        <f>G16/'Table IX.4 (part I)'!$A44</f>
        <v>0</v>
      </c>
      <c r="I16" s="72">
        <v>1</v>
      </c>
      <c r="J16" s="31">
        <f>I16/'Table IX.4 (part I)'!$A44</f>
        <v>0.25</v>
      </c>
      <c r="K16" s="45"/>
      <c r="L16" s="45"/>
    </row>
    <row r="17" spans="1:12" x14ac:dyDescent="0.3">
      <c r="A17" s="45"/>
      <c r="B17" s="33" t="s">
        <v>57</v>
      </c>
      <c r="C17" s="72">
        <v>0</v>
      </c>
      <c r="D17" s="31">
        <f>C17/'Table IX.4 (part I)'!$A45</f>
        <v>0</v>
      </c>
      <c r="E17" s="72">
        <v>0</v>
      </c>
      <c r="F17" s="31">
        <f>E17/'Table IX.4 (part I)'!$A45</f>
        <v>0</v>
      </c>
      <c r="G17" s="72">
        <v>0</v>
      </c>
      <c r="H17" s="31">
        <f>G17/'Table IX.4 (part I)'!$A45</f>
        <v>0</v>
      </c>
      <c r="I17" s="72">
        <v>1</v>
      </c>
      <c r="J17" s="31">
        <f>I17/'Table IX.4 (part I)'!$A45</f>
        <v>1</v>
      </c>
      <c r="K17" s="45"/>
      <c r="L17" s="45"/>
    </row>
    <row r="18" spans="1:12" x14ac:dyDescent="0.3">
      <c r="A18" s="45"/>
      <c r="B18" s="33" t="s">
        <v>58</v>
      </c>
      <c r="C18" s="72">
        <v>3</v>
      </c>
      <c r="D18" s="31">
        <f>C18/'Table IX.4 (part I)'!$A46</f>
        <v>0.375</v>
      </c>
      <c r="E18" s="72">
        <v>2</v>
      </c>
      <c r="F18" s="31">
        <f>E18/'Table IX.4 (part I)'!$A46</f>
        <v>0.25</v>
      </c>
      <c r="G18" s="72">
        <v>1</v>
      </c>
      <c r="H18" s="31">
        <f>G18/'Table IX.4 (part I)'!$A46</f>
        <v>0.125</v>
      </c>
      <c r="I18" s="72">
        <v>1</v>
      </c>
      <c r="J18" s="31">
        <f>I18/'Table IX.4 (part I)'!$A46</f>
        <v>0.125</v>
      </c>
      <c r="K18" s="45"/>
      <c r="L18" s="45"/>
    </row>
    <row r="19" spans="1:12" x14ac:dyDescent="0.3">
      <c r="A19" s="45"/>
      <c r="B19" s="33" t="s">
        <v>59</v>
      </c>
      <c r="C19" s="72">
        <v>0</v>
      </c>
      <c r="D19" s="31">
        <f>C19/'Table IX.4 (part I)'!$A47</f>
        <v>0</v>
      </c>
      <c r="E19" s="72">
        <v>0</v>
      </c>
      <c r="F19" s="31">
        <f>E19/'Table IX.4 (part I)'!$A47</f>
        <v>0</v>
      </c>
      <c r="G19" s="72">
        <v>1</v>
      </c>
      <c r="H19" s="31">
        <f>G19/'Table IX.4 (part I)'!$A47</f>
        <v>1</v>
      </c>
      <c r="I19" s="72">
        <v>0</v>
      </c>
      <c r="J19" s="31">
        <f>I19/'Table IX.4 (part I)'!$A47</f>
        <v>0</v>
      </c>
      <c r="K19" s="45"/>
      <c r="L19" s="45"/>
    </row>
    <row r="20" spans="1:12" x14ac:dyDescent="0.3">
      <c r="A20" s="45"/>
      <c r="B20" s="33" t="s">
        <v>60</v>
      </c>
      <c r="C20" s="72">
        <v>1</v>
      </c>
      <c r="D20" s="31">
        <f>C20/'Table IX.4 (part I)'!$A48</f>
        <v>1</v>
      </c>
      <c r="E20" s="72">
        <v>0</v>
      </c>
      <c r="F20" s="31">
        <f>E20/'Table IX.4 (part I)'!$A48</f>
        <v>0</v>
      </c>
      <c r="G20" s="72">
        <v>0</v>
      </c>
      <c r="H20" s="31">
        <f>G20/'Table IX.4 (part I)'!$A48</f>
        <v>0</v>
      </c>
      <c r="I20" s="72">
        <v>0</v>
      </c>
      <c r="J20" s="31">
        <f>I20/'Table IX.4 (part I)'!$A48</f>
        <v>0</v>
      </c>
      <c r="K20" s="45"/>
      <c r="L20" s="45"/>
    </row>
    <row r="21" spans="1:12" x14ac:dyDescent="0.3">
      <c r="A21" s="45"/>
      <c r="B21" s="33" t="s">
        <v>61</v>
      </c>
      <c r="C21" s="72">
        <v>2</v>
      </c>
      <c r="D21" s="31">
        <f>C21/'Table IX.4 (part I)'!$A49</f>
        <v>0.33333333333333331</v>
      </c>
      <c r="E21" s="72">
        <v>1</v>
      </c>
      <c r="F21" s="31">
        <f>E21/'Table IX.4 (part I)'!$A49</f>
        <v>0.16666666666666666</v>
      </c>
      <c r="G21" s="72">
        <v>0</v>
      </c>
      <c r="H21" s="31">
        <f>G21/'Table IX.4 (part I)'!$A49</f>
        <v>0</v>
      </c>
      <c r="I21" s="72">
        <v>2</v>
      </c>
      <c r="J21" s="31">
        <f>I21/'Table IX.4 (part I)'!$A49</f>
        <v>0.33333333333333331</v>
      </c>
      <c r="K21" s="45"/>
      <c r="L21" s="45"/>
    </row>
    <row r="22" spans="1:12" x14ac:dyDescent="0.3">
      <c r="A22" s="45"/>
      <c r="B22" s="33" t="s">
        <v>62</v>
      </c>
      <c r="C22" s="72">
        <v>5</v>
      </c>
      <c r="D22" s="31">
        <f>C22/'Table IX.4 (part I)'!$A50</f>
        <v>0.83333333333333337</v>
      </c>
      <c r="E22" s="72">
        <v>1</v>
      </c>
      <c r="F22" s="31">
        <f>E22/'Table IX.4 (part I)'!$A50</f>
        <v>0.16666666666666666</v>
      </c>
      <c r="G22" s="72">
        <v>1</v>
      </c>
      <c r="H22" s="31">
        <f>G22/'Table IX.4 (part I)'!$A50</f>
        <v>0.16666666666666666</v>
      </c>
      <c r="I22" s="72">
        <v>0</v>
      </c>
      <c r="J22" s="31">
        <f>I22/'Table IX.4 (part I)'!$A50</f>
        <v>0</v>
      </c>
      <c r="K22" s="45"/>
      <c r="L22" s="45"/>
    </row>
    <row r="23" spans="1:12" x14ac:dyDescent="0.3">
      <c r="A23" s="45"/>
      <c r="B23" s="33" t="s">
        <v>49</v>
      </c>
      <c r="C23" s="72">
        <v>2</v>
      </c>
      <c r="D23" s="31">
        <f>C23/'Table IX.4 (part I)'!$A51</f>
        <v>0.66666666666666663</v>
      </c>
      <c r="E23" s="72">
        <v>1</v>
      </c>
      <c r="F23" s="31">
        <f>E23/'Table IX.4 (part I)'!$A51</f>
        <v>0.33333333333333331</v>
      </c>
      <c r="G23" s="72">
        <v>0</v>
      </c>
      <c r="H23" s="31">
        <f>G23/'Table IX.4 (part I)'!$A51</f>
        <v>0</v>
      </c>
      <c r="I23" s="72">
        <v>0</v>
      </c>
      <c r="J23" s="31">
        <f>I23/'Table IX.4 (part I)'!$A51</f>
        <v>0</v>
      </c>
      <c r="K23" s="45"/>
      <c r="L23" s="45"/>
    </row>
    <row r="24" spans="1:12" x14ac:dyDescent="0.3">
      <c r="A24" s="45"/>
      <c r="B24" s="33" t="s">
        <v>50</v>
      </c>
      <c r="C24" s="72">
        <v>2</v>
      </c>
      <c r="D24" s="31">
        <f>C24/'Table IX.4 (part I)'!$A52</f>
        <v>1</v>
      </c>
      <c r="E24" s="72">
        <v>0</v>
      </c>
      <c r="F24" s="31">
        <f>E24/'Table IX.4 (part I)'!$A52</f>
        <v>0</v>
      </c>
      <c r="G24" s="72">
        <v>0</v>
      </c>
      <c r="H24" s="31">
        <f>G24/'Table IX.4 (part I)'!$A52</f>
        <v>0</v>
      </c>
      <c r="I24" s="72">
        <v>0</v>
      </c>
      <c r="J24" s="31">
        <f>I24/'Table IX.4 (part I)'!$A52</f>
        <v>0</v>
      </c>
      <c r="K24" s="45"/>
      <c r="L24" s="45"/>
    </row>
    <row r="25" spans="1:12" x14ac:dyDescent="0.3">
      <c r="A25" s="45"/>
      <c r="B25" s="33"/>
      <c r="C25" s="72"/>
      <c r="D25" s="80"/>
      <c r="E25" s="72"/>
      <c r="F25" s="80"/>
      <c r="G25" s="72"/>
      <c r="H25" s="80"/>
      <c r="I25" s="72"/>
      <c r="J25" s="80"/>
      <c r="K25" s="45"/>
      <c r="L25" s="45"/>
    </row>
    <row r="26" spans="1:12" x14ac:dyDescent="0.3">
      <c r="A26" s="45"/>
      <c r="B26" s="29" t="s">
        <v>5</v>
      </c>
      <c r="C26" s="72"/>
      <c r="D26" s="80"/>
      <c r="E26" s="72"/>
      <c r="F26" s="80"/>
      <c r="G26" s="72"/>
      <c r="H26" s="80"/>
      <c r="I26" s="72"/>
      <c r="J26" s="80"/>
      <c r="K26" s="45"/>
      <c r="L26" s="45"/>
    </row>
    <row r="27" spans="1:12" x14ac:dyDescent="0.3">
      <c r="A27" s="45"/>
      <c r="B27" s="33" t="s">
        <v>63</v>
      </c>
      <c r="C27" s="72">
        <v>8</v>
      </c>
      <c r="D27" s="31">
        <f>C27/'Table IX.4 (part I)'!$A55</f>
        <v>0.5</v>
      </c>
      <c r="E27" s="72">
        <v>5</v>
      </c>
      <c r="F27" s="31">
        <f>E27/'Table IX.4 (part I)'!$A55</f>
        <v>0.3125</v>
      </c>
      <c r="G27" s="72">
        <v>1</v>
      </c>
      <c r="H27" s="31">
        <f>G27/'Table IX.4 (part I)'!$A55</f>
        <v>6.25E-2</v>
      </c>
      <c r="I27" s="72">
        <v>2</v>
      </c>
      <c r="J27" s="31">
        <f>I27/'Table IX.4 (part I)'!$A55</f>
        <v>0.125</v>
      </c>
      <c r="K27" s="45"/>
      <c r="L27" s="45"/>
    </row>
    <row r="28" spans="1:12" x14ac:dyDescent="0.3">
      <c r="A28" s="45"/>
      <c r="B28" s="33" t="s">
        <v>64</v>
      </c>
      <c r="C28" s="72">
        <v>6</v>
      </c>
      <c r="D28" s="31">
        <f>C28/'Table IX.4 (part I)'!$A56</f>
        <v>0.6</v>
      </c>
      <c r="E28" s="72">
        <v>3</v>
      </c>
      <c r="F28" s="31">
        <f>E28/'Table IX.4 (part I)'!$A56</f>
        <v>0.3</v>
      </c>
      <c r="G28" s="72">
        <v>2</v>
      </c>
      <c r="H28" s="31">
        <f>G28/'Table IX.4 (part I)'!$A56</f>
        <v>0.2</v>
      </c>
      <c r="I28" s="72">
        <v>0</v>
      </c>
      <c r="J28" s="31">
        <f>I28/'Table IX.4 (part I)'!$A56</f>
        <v>0</v>
      </c>
      <c r="K28" s="45"/>
      <c r="L28" s="45"/>
    </row>
    <row r="29" spans="1:12" x14ac:dyDescent="0.3">
      <c r="A29" s="45"/>
      <c r="B29" s="40" t="s">
        <v>65</v>
      </c>
      <c r="C29" s="77">
        <v>2</v>
      </c>
      <c r="D29" s="56">
        <f>C29/'Table IX.4 (part I)'!$A57</f>
        <v>0.4</v>
      </c>
      <c r="E29" s="77">
        <v>0</v>
      </c>
      <c r="F29" s="56">
        <f>E29/'Table IX.4 (part I)'!$A57</f>
        <v>0</v>
      </c>
      <c r="G29" s="77">
        <v>0</v>
      </c>
      <c r="H29" s="56">
        <f>G29/'Table IX.4 (part I)'!$A57</f>
        <v>0</v>
      </c>
      <c r="I29" s="77">
        <v>3</v>
      </c>
      <c r="J29" s="56">
        <f>I29/'Table IX.4 (part I)'!$A57</f>
        <v>0.6</v>
      </c>
      <c r="K29" s="45"/>
      <c r="L29" s="45"/>
    </row>
    <row r="30" spans="1:12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</sheetData>
  <mergeCells count="6">
    <mergeCell ref="B2:J2"/>
    <mergeCell ref="C5:D5"/>
    <mergeCell ref="E5:F5"/>
    <mergeCell ref="G5:H5"/>
    <mergeCell ref="I5:J5"/>
    <mergeCell ref="C4:J4"/>
  </mergeCells>
  <conditionalFormatting sqref="D14:D15 D25:D2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{DCD5F1E2-AF37-499F-A93C-CFC4757963A9}</x14:id>
        </ext>
      </extLst>
    </cfRule>
  </conditionalFormatting>
  <conditionalFormatting sqref="F14:F15 F25:F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{1B1AE50D-1EE0-48DD-ABDC-E94925D2B239}</x14:id>
        </ext>
      </extLst>
    </cfRule>
  </conditionalFormatting>
  <conditionalFormatting sqref="H14:H15 H25:H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{348CF79F-7791-440F-B056-01B72DF74F6A}</x14:id>
        </ext>
      </extLst>
    </cfRule>
  </conditionalFormatting>
  <conditionalFormatting sqref="J14:J15 J25:J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{514EA747-5D90-4C2A-8DD4-F3AF9EB92669}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D5F1E2-AF37-499F-A93C-CFC4757963A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1B1AE50D-1EE0-48DD-ABDC-E94925D2B23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348CF79F-7791-440F-B056-01B72DF74F6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514EA747-5D90-4C2A-8DD4-F3AF9EB92669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85" zoomScaleNormal="85" workbookViewId="0"/>
  </sheetViews>
  <sheetFormatPr defaultColWidth="9.109375" defaultRowHeight="14.4" x14ac:dyDescent="0.3"/>
  <cols>
    <col min="1" max="1" width="9.109375" style="10"/>
    <col min="2" max="2" width="29" style="10" bestFit="1" customWidth="1"/>
    <col min="3" max="16384" width="9.109375" style="10"/>
  </cols>
  <sheetData>
    <row r="1" spans="1:12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48" customHeight="1" x14ac:dyDescent="0.3">
      <c r="A2" s="45"/>
      <c r="B2" s="118" t="s">
        <v>138</v>
      </c>
      <c r="C2" s="118"/>
      <c r="D2" s="118"/>
      <c r="E2" s="118"/>
      <c r="F2" s="118"/>
      <c r="G2" s="118"/>
      <c r="H2" s="118"/>
      <c r="I2" s="118"/>
      <c r="J2" s="118"/>
      <c r="K2" s="45"/>
      <c r="L2" s="45"/>
    </row>
    <row r="3" spans="1:12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3">
      <c r="A4" s="45"/>
      <c r="B4" s="47"/>
      <c r="C4" s="115" t="s">
        <v>84</v>
      </c>
      <c r="D4" s="116"/>
      <c r="E4" s="116"/>
      <c r="F4" s="116"/>
      <c r="G4" s="116"/>
      <c r="H4" s="116"/>
      <c r="I4" s="116"/>
      <c r="J4" s="117"/>
      <c r="K4" s="45"/>
      <c r="L4" s="45"/>
    </row>
    <row r="5" spans="1:12" ht="78" customHeight="1" x14ac:dyDescent="0.3">
      <c r="A5" s="45"/>
      <c r="B5" s="68"/>
      <c r="C5" s="104" t="s">
        <v>79</v>
      </c>
      <c r="D5" s="105"/>
      <c r="E5" s="104" t="s">
        <v>80</v>
      </c>
      <c r="F5" s="105"/>
      <c r="G5" s="104" t="s">
        <v>81</v>
      </c>
      <c r="H5" s="105"/>
      <c r="I5" s="104" t="s">
        <v>82</v>
      </c>
      <c r="J5" s="105"/>
      <c r="K5" s="45"/>
      <c r="L5" s="45"/>
    </row>
    <row r="6" spans="1:12" x14ac:dyDescent="0.3">
      <c r="A6" s="45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45"/>
      <c r="L6" s="45"/>
    </row>
    <row r="7" spans="1:12" s="58" customFormat="1" x14ac:dyDescent="0.3">
      <c r="A7" s="45"/>
      <c r="B7" s="51" t="s">
        <v>109</v>
      </c>
      <c r="C7" s="65">
        <f>SUM(C10:C13)</f>
        <v>29</v>
      </c>
      <c r="D7" s="66">
        <f>C7/'Table IX.4 (part I)'!$A63</f>
        <v>0.55769230769230771</v>
      </c>
      <c r="E7" s="65">
        <f>SUM(E10:E13)</f>
        <v>12</v>
      </c>
      <c r="F7" s="66">
        <f>E7/'Table IX.4 (part I)'!$A63</f>
        <v>0.23076923076923078</v>
      </c>
      <c r="G7" s="65">
        <f>SUM(G10:G13)</f>
        <v>2</v>
      </c>
      <c r="H7" s="66">
        <f>G7/'Table IX.4 (part I)'!$A63</f>
        <v>3.8461538461538464E-2</v>
      </c>
      <c r="I7" s="65">
        <f>SUM(I10:I13)</f>
        <v>8</v>
      </c>
      <c r="J7" s="66">
        <f>I7/'Table IX.4 (part I)'!$A63</f>
        <v>0.15384615384615385</v>
      </c>
      <c r="K7" s="45"/>
      <c r="L7" s="45"/>
    </row>
    <row r="8" spans="1:12" x14ac:dyDescent="0.3">
      <c r="A8" s="45"/>
      <c r="B8" s="33"/>
      <c r="C8" s="30"/>
      <c r="D8" s="34"/>
      <c r="E8" s="30"/>
      <c r="F8" s="34"/>
      <c r="G8" s="30"/>
      <c r="H8" s="34"/>
      <c r="I8" s="30"/>
      <c r="J8" s="34"/>
      <c r="K8" s="45"/>
      <c r="L8" s="45"/>
    </row>
    <row r="9" spans="1:12" x14ac:dyDescent="0.3">
      <c r="A9" s="45"/>
      <c r="B9" s="29" t="s">
        <v>14</v>
      </c>
      <c r="C9" s="33"/>
      <c r="D9" s="36"/>
      <c r="E9" s="33"/>
      <c r="F9" s="36"/>
      <c r="G9" s="33"/>
      <c r="H9" s="36"/>
      <c r="I9" s="33"/>
      <c r="J9" s="36"/>
      <c r="K9" s="45"/>
      <c r="L9" s="45"/>
    </row>
    <row r="10" spans="1:12" x14ac:dyDescent="0.3">
      <c r="A10" s="45"/>
      <c r="B10" s="33" t="s">
        <v>66</v>
      </c>
      <c r="C10" s="72">
        <v>14</v>
      </c>
      <c r="D10" s="31">
        <f>C10/'Table IX.4 (part I)'!$A66</f>
        <v>0.7</v>
      </c>
      <c r="E10" s="72">
        <v>3</v>
      </c>
      <c r="F10" s="31">
        <f>E10/'Table IX.4 (part I)'!$A66</f>
        <v>0.15</v>
      </c>
      <c r="G10" s="72">
        <v>1</v>
      </c>
      <c r="H10" s="31">
        <f>G10/'Table IX.4 (part I)'!$A66</f>
        <v>0.05</v>
      </c>
      <c r="I10" s="72">
        <v>1</v>
      </c>
      <c r="J10" s="31">
        <f>I10/'Table IX.4 (part I)'!$A66</f>
        <v>0.05</v>
      </c>
      <c r="K10" s="45"/>
      <c r="L10" s="45"/>
    </row>
    <row r="11" spans="1:12" x14ac:dyDescent="0.3">
      <c r="A11" s="45"/>
      <c r="B11" s="33" t="s">
        <v>67</v>
      </c>
      <c r="C11" s="72">
        <v>7</v>
      </c>
      <c r="D11" s="31">
        <f>C11/'Table IX.4 (part I)'!$A67</f>
        <v>0.46666666666666667</v>
      </c>
      <c r="E11" s="72">
        <v>5</v>
      </c>
      <c r="F11" s="31">
        <f>E11/'Table IX.4 (part I)'!$A67</f>
        <v>0.33333333333333331</v>
      </c>
      <c r="G11" s="72">
        <v>1</v>
      </c>
      <c r="H11" s="31">
        <f>G11/'Table IX.4 (part I)'!$A67</f>
        <v>6.6666666666666666E-2</v>
      </c>
      <c r="I11" s="72">
        <v>4</v>
      </c>
      <c r="J11" s="31">
        <f>I11/'Table IX.4 (part I)'!$A67</f>
        <v>0.26666666666666666</v>
      </c>
      <c r="K11" s="45"/>
      <c r="L11" s="45"/>
    </row>
    <row r="12" spans="1:12" x14ac:dyDescent="0.3">
      <c r="A12" s="45"/>
      <c r="B12" s="33" t="s">
        <v>68</v>
      </c>
      <c r="C12" s="72">
        <v>5</v>
      </c>
      <c r="D12" s="31">
        <f>C12/'Table IX.4 (part I)'!$A68</f>
        <v>0.41666666666666669</v>
      </c>
      <c r="E12" s="72">
        <v>4</v>
      </c>
      <c r="F12" s="31">
        <f>E12/'Table IX.4 (part I)'!$A68</f>
        <v>0.33333333333333331</v>
      </c>
      <c r="G12" s="72">
        <v>0</v>
      </c>
      <c r="H12" s="31">
        <f>G12/'Table IX.4 (part I)'!$A68</f>
        <v>0</v>
      </c>
      <c r="I12" s="72">
        <v>3</v>
      </c>
      <c r="J12" s="31">
        <f>I12/'Table IX.4 (part I)'!$A68</f>
        <v>0.25</v>
      </c>
      <c r="K12" s="45"/>
      <c r="L12" s="45"/>
    </row>
    <row r="13" spans="1:12" x14ac:dyDescent="0.3">
      <c r="A13" s="45"/>
      <c r="B13" s="33" t="s">
        <v>39</v>
      </c>
      <c r="C13" s="72">
        <v>3</v>
      </c>
      <c r="D13" s="31">
        <f>C13/'Table IX.4 (part I)'!$A69</f>
        <v>0.6</v>
      </c>
      <c r="E13" s="72">
        <v>0</v>
      </c>
      <c r="F13" s="31">
        <f>E13/'Table IX.4 (part I)'!$A69</f>
        <v>0</v>
      </c>
      <c r="G13" s="72">
        <v>0</v>
      </c>
      <c r="H13" s="31">
        <f>G13/'Table IX.4 (part I)'!$A69</f>
        <v>0</v>
      </c>
      <c r="I13" s="72">
        <v>0</v>
      </c>
      <c r="J13" s="31">
        <f>I13/'Table IX.4 (part I)'!$A69</f>
        <v>0</v>
      </c>
      <c r="K13" s="45"/>
      <c r="L13" s="45"/>
    </row>
    <row r="14" spans="1:12" x14ac:dyDescent="0.3">
      <c r="A14" s="45"/>
      <c r="B14" s="33"/>
      <c r="C14" s="72"/>
      <c r="D14" s="80"/>
      <c r="E14" s="72"/>
      <c r="F14" s="80"/>
      <c r="G14" s="72"/>
      <c r="H14" s="80"/>
      <c r="I14" s="72"/>
      <c r="J14" s="80"/>
      <c r="K14" s="45"/>
      <c r="L14" s="45"/>
    </row>
    <row r="15" spans="1:12" x14ac:dyDescent="0.3">
      <c r="A15" s="45"/>
      <c r="B15" s="29" t="s">
        <v>4</v>
      </c>
      <c r="C15" s="72"/>
      <c r="D15" s="80"/>
      <c r="E15" s="72"/>
      <c r="F15" s="80"/>
      <c r="G15" s="72"/>
      <c r="H15" s="80"/>
      <c r="I15" s="72"/>
      <c r="J15" s="80"/>
      <c r="K15" s="45"/>
      <c r="L15" s="45"/>
    </row>
    <row r="16" spans="1:12" x14ac:dyDescent="0.3">
      <c r="A16" s="45"/>
      <c r="B16" s="33" t="s">
        <v>69</v>
      </c>
      <c r="C16" s="72">
        <v>3</v>
      </c>
      <c r="D16" s="31">
        <f>C16/'Table IX.4 (part I)'!$A72</f>
        <v>0.375</v>
      </c>
      <c r="E16" s="72">
        <v>2</v>
      </c>
      <c r="F16" s="31">
        <f>E16/'Table IX.4 (part I)'!$A72</f>
        <v>0.25</v>
      </c>
      <c r="G16" s="72">
        <v>0</v>
      </c>
      <c r="H16" s="31">
        <f>G16/'Table IX.4 (part I)'!$A72</f>
        <v>0</v>
      </c>
      <c r="I16" s="72">
        <v>2</v>
      </c>
      <c r="J16" s="31">
        <f>I16/'Table IX.4 (part I)'!$A72</f>
        <v>0.25</v>
      </c>
      <c r="K16" s="45"/>
      <c r="L16" s="45"/>
    </row>
    <row r="17" spans="1:12" x14ac:dyDescent="0.3">
      <c r="A17" s="45"/>
      <c r="B17" s="33" t="s">
        <v>70</v>
      </c>
      <c r="C17" s="72">
        <v>3</v>
      </c>
      <c r="D17" s="31">
        <f>C17/'Table IX.4 (part I)'!$A73</f>
        <v>0.42857142857142855</v>
      </c>
      <c r="E17" s="72">
        <v>3</v>
      </c>
      <c r="F17" s="31">
        <f>E17/'Table IX.4 (part I)'!$A73</f>
        <v>0.42857142857142855</v>
      </c>
      <c r="G17" s="72">
        <v>0</v>
      </c>
      <c r="H17" s="31">
        <f>G17/'Table IX.4 (part I)'!$A73</f>
        <v>0</v>
      </c>
      <c r="I17" s="72">
        <v>1</v>
      </c>
      <c r="J17" s="31">
        <f>I17/'Table IX.4 (part I)'!$A73</f>
        <v>0.14285714285714285</v>
      </c>
      <c r="K17" s="45"/>
      <c r="L17" s="45"/>
    </row>
    <row r="18" spans="1:12" x14ac:dyDescent="0.3">
      <c r="A18" s="45"/>
      <c r="B18" s="33" t="s">
        <v>71</v>
      </c>
      <c r="C18" s="72">
        <v>3</v>
      </c>
      <c r="D18" s="31">
        <f>C18/'Table IX.4 (part I)'!$A74</f>
        <v>0.5</v>
      </c>
      <c r="E18" s="72">
        <v>1</v>
      </c>
      <c r="F18" s="31">
        <f>E18/'Table IX.4 (part I)'!$A74</f>
        <v>0.16666666666666666</v>
      </c>
      <c r="G18" s="72">
        <v>1</v>
      </c>
      <c r="H18" s="31">
        <f>G18/'Table IX.4 (part I)'!$A74</f>
        <v>0.16666666666666666</v>
      </c>
      <c r="I18" s="72">
        <v>2</v>
      </c>
      <c r="J18" s="31">
        <f>I18/'Table IX.4 (part I)'!$A74</f>
        <v>0.33333333333333331</v>
      </c>
      <c r="K18" s="45"/>
      <c r="L18" s="45"/>
    </row>
    <row r="19" spans="1:12" x14ac:dyDescent="0.3">
      <c r="A19" s="45"/>
      <c r="B19" s="33" t="s">
        <v>45</v>
      </c>
      <c r="C19" s="72">
        <v>2</v>
      </c>
      <c r="D19" s="31">
        <f>C19/'Table IX.4 (part I)'!$A75</f>
        <v>0.5</v>
      </c>
      <c r="E19" s="72">
        <v>1</v>
      </c>
      <c r="F19" s="31">
        <f>E19/'Table IX.4 (part I)'!$A75</f>
        <v>0.25</v>
      </c>
      <c r="G19" s="72">
        <v>0</v>
      </c>
      <c r="H19" s="31">
        <f>G19/'Table IX.4 (part I)'!$A75</f>
        <v>0</v>
      </c>
      <c r="I19" s="72">
        <v>0</v>
      </c>
      <c r="J19" s="31">
        <f>I19/'Table IX.4 (part I)'!$A75</f>
        <v>0</v>
      </c>
      <c r="K19" s="45"/>
      <c r="L19" s="45"/>
    </row>
    <row r="20" spans="1:12" x14ac:dyDescent="0.3">
      <c r="A20" s="45"/>
      <c r="B20" s="33" t="s">
        <v>46</v>
      </c>
      <c r="C20" s="72">
        <v>2</v>
      </c>
      <c r="D20" s="31">
        <f>C20/'Table IX.4 (part I)'!$A76</f>
        <v>1</v>
      </c>
      <c r="E20" s="72">
        <v>0</v>
      </c>
      <c r="F20" s="31">
        <f>E20/'Table IX.4 (part I)'!$A76</f>
        <v>0</v>
      </c>
      <c r="G20" s="72">
        <v>0</v>
      </c>
      <c r="H20" s="31">
        <f>G20/'Table IX.4 (part I)'!$A76</f>
        <v>0</v>
      </c>
      <c r="I20" s="72">
        <v>0</v>
      </c>
      <c r="J20" s="31">
        <f>I20/'Table IX.4 (part I)'!$A76</f>
        <v>0</v>
      </c>
      <c r="K20" s="45"/>
      <c r="L20" s="45"/>
    </row>
    <row r="21" spans="1:12" x14ac:dyDescent="0.3">
      <c r="A21" s="45"/>
      <c r="B21" s="33" t="s">
        <v>72</v>
      </c>
      <c r="C21" s="72">
        <v>3</v>
      </c>
      <c r="D21" s="31">
        <f>C21/'Table IX.4 (part I)'!$A77</f>
        <v>0.6</v>
      </c>
      <c r="E21" s="72">
        <v>1</v>
      </c>
      <c r="F21" s="31">
        <f>E21/'Table IX.4 (part I)'!$A77</f>
        <v>0.2</v>
      </c>
      <c r="G21" s="72">
        <v>0</v>
      </c>
      <c r="H21" s="31">
        <f>G21/'Table IX.4 (part I)'!$A77</f>
        <v>0</v>
      </c>
      <c r="I21" s="72">
        <v>2</v>
      </c>
      <c r="J21" s="31">
        <f>I21/'Table IX.4 (part I)'!$A77</f>
        <v>0.4</v>
      </c>
      <c r="K21" s="45"/>
      <c r="L21" s="45"/>
    </row>
    <row r="22" spans="1:12" x14ac:dyDescent="0.3">
      <c r="A22" s="45"/>
      <c r="B22" s="33" t="s">
        <v>24</v>
      </c>
      <c r="C22" s="72">
        <v>7</v>
      </c>
      <c r="D22" s="31">
        <f>C22/'Table IX.4 (part I)'!$A78</f>
        <v>0.63636363636363635</v>
      </c>
      <c r="E22" s="72">
        <v>1</v>
      </c>
      <c r="F22" s="31">
        <f>E22/'Table IX.4 (part I)'!$A78</f>
        <v>9.0909090909090912E-2</v>
      </c>
      <c r="G22" s="72">
        <v>1</v>
      </c>
      <c r="H22" s="31">
        <f>G22/'Table IX.4 (part I)'!$A78</f>
        <v>9.0909090909090912E-2</v>
      </c>
      <c r="I22" s="72">
        <v>1</v>
      </c>
      <c r="J22" s="31">
        <f>I22/'Table IX.4 (part I)'!$A78</f>
        <v>9.0909090909090912E-2</v>
      </c>
      <c r="K22" s="45"/>
      <c r="L22" s="45"/>
    </row>
    <row r="23" spans="1:12" x14ac:dyDescent="0.3">
      <c r="A23" s="45"/>
      <c r="B23" s="33" t="s">
        <v>25</v>
      </c>
      <c r="C23" s="72">
        <v>2</v>
      </c>
      <c r="D23" s="31">
        <f>C23/'Table IX.4 (part I)'!$A79</f>
        <v>0.5</v>
      </c>
      <c r="E23" s="72">
        <v>1</v>
      </c>
      <c r="F23" s="31">
        <f>E23/'Table IX.4 (part I)'!$A79</f>
        <v>0.25</v>
      </c>
      <c r="G23" s="72">
        <v>0</v>
      </c>
      <c r="H23" s="31">
        <f>G23/'Table IX.4 (part I)'!$A79</f>
        <v>0</v>
      </c>
      <c r="I23" s="72">
        <v>0</v>
      </c>
      <c r="J23" s="31">
        <f>I23/'Table IX.4 (part I)'!$A79</f>
        <v>0</v>
      </c>
      <c r="K23" s="45"/>
      <c r="L23" s="45"/>
    </row>
    <row r="24" spans="1:12" x14ac:dyDescent="0.3">
      <c r="A24" s="45"/>
      <c r="B24" s="33" t="s">
        <v>26</v>
      </c>
      <c r="C24" s="72">
        <v>2</v>
      </c>
      <c r="D24" s="31">
        <f>C24/'Table IX.4 (part I)'!$A80</f>
        <v>0.4</v>
      </c>
      <c r="E24" s="72">
        <v>1</v>
      </c>
      <c r="F24" s="31">
        <f>E24/'Table IX.4 (part I)'!$A80</f>
        <v>0.2</v>
      </c>
      <c r="G24" s="72">
        <v>0</v>
      </c>
      <c r="H24" s="31">
        <f>G24/'Table IX.4 (part I)'!$A80</f>
        <v>0</v>
      </c>
      <c r="I24" s="72">
        <v>0</v>
      </c>
      <c r="J24" s="31">
        <f>I24/'Table IX.4 (part I)'!$A80</f>
        <v>0</v>
      </c>
      <c r="K24" s="45"/>
      <c r="L24" s="45"/>
    </row>
    <row r="25" spans="1:12" x14ac:dyDescent="0.3">
      <c r="A25" s="45"/>
      <c r="B25" s="33"/>
      <c r="C25" s="72"/>
      <c r="D25" s="80"/>
      <c r="E25" s="72"/>
      <c r="F25" s="80"/>
      <c r="G25" s="72"/>
      <c r="H25" s="80"/>
      <c r="I25" s="72"/>
      <c r="J25" s="80"/>
      <c r="K25" s="45"/>
      <c r="L25" s="45"/>
    </row>
    <row r="26" spans="1:12" x14ac:dyDescent="0.3">
      <c r="A26" s="45"/>
      <c r="B26" s="29" t="s">
        <v>5</v>
      </c>
      <c r="C26" s="72"/>
      <c r="D26" s="80"/>
      <c r="E26" s="72"/>
      <c r="F26" s="80"/>
      <c r="G26" s="72"/>
      <c r="H26" s="80"/>
      <c r="I26" s="72"/>
      <c r="J26" s="80"/>
      <c r="K26" s="45"/>
      <c r="L26" s="45"/>
    </row>
    <row r="27" spans="1:12" x14ac:dyDescent="0.3">
      <c r="A27" s="45"/>
      <c r="B27" s="33" t="s">
        <v>27</v>
      </c>
      <c r="C27" s="72">
        <v>10</v>
      </c>
      <c r="D27" s="31">
        <f>C27/'Table IX.4 (part I)'!$A83</f>
        <v>0.55555555555555558</v>
      </c>
      <c r="E27" s="72">
        <v>6</v>
      </c>
      <c r="F27" s="31">
        <f>E27/'Table IX.4 (part I)'!$A83</f>
        <v>0.33333333333333331</v>
      </c>
      <c r="G27" s="72">
        <v>0</v>
      </c>
      <c r="H27" s="31">
        <f>G27/'Table IX.4 (part I)'!$A83</f>
        <v>0</v>
      </c>
      <c r="I27" s="72">
        <v>2</v>
      </c>
      <c r="J27" s="31">
        <f>I27/'Table IX.4 (part I)'!$A83</f>
        <v>0.1111111111111111</v>
      </c>
      <c r="K27" s="45"/>
      <c r="L27" s="45"/>
    </row>
    <row r="28" spans="1:12" x14ac:dyDescent="0.3">
      <c r="A28" s="45"/>
      <c r="B28" s="33" t="s">
        <v>28</v>
      </c>
      <c r="C28" s="72">
        <v>8</v>
      </c>
      <c r="D28" s="31">
        <f>C28/'Table IX.4 (part I)'!$A84</f>
        <v>0.4</v>
      </c>
      <c r="E28" s="72">
        <v>4</v>
      </c>
      <c r="F28" s="31">
        <f>E28/'Table IX.4 (part I)'!$A84</f>
        <v>0.2</v>
      </c>
      <c r="G28" s="72">
        <v>1</v>
      </c>
      <c r="H28" s="31">
        <f>G28/'Table IX.4 (part I)'!$A84</f>
        <v>0.05</v>
      </c>
      <c r="I28" s="72">
        <v>2</v>
      </c>
      <c r="J28" s="31">
        <f>I28/'Table IX.4 (part I)'!$A84</f>
        <v>0.1</v>
      </c>
      <c r="K28" s="45"/>
      <c r="L28" s="45"/>
    </row>
    <row r="29" spans="1:12" x14ac:dyDescent="0.3">
      <c r="A29" s="45"/>
      <c r="B29" s="40" t="s">
        <v>29</v>
      </c>
      <c r="C29" s="77">
        <v>10</v>
      </c>
      <c r="D29" s="56">
        <f>C29/'Table IX.4 (part I)'!$A85</f>
        <v>0.7142857142857143</v>
      </c>
      <c r="E29" s="77">
        <v>2</v>
      </c>
      <c r="F29" s="56">
        <f>E29/'Table IX.4 (part I)'!$A85</f>
        <v>0.14285714285714285</v>
      </c>
      <c r="G29" s="77">
        <v>1</v>
      </c>
      <c r="H29" s="56">
        <f>G29/'Table IX.4 (part I)'!$A85</f>
        <v>7.1428571428571425E-2</v>
      </c>
      <c r="I29" s="77">
        <v>4</v>
      </c>
      <c r="J29" s="56">
        <f>I29/'Table IX.4 (part I)'!$A85</f>
        <v>0.2857142857142857</v>
      </c>
      <c r="K29" s="45"/>
      <c r="L29" s="45"/>
    </row>
    <row r="30" spans="1:12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</sheetData>
  <mergeCells count="6">
    <mergeCell ref="B2:J2"/>
    <mergeCell ref="C4:J4"/>
    <mergeCell ref="C5:D5"/>
    <mergeCell ref="E5:F5"/>
    <mergeCell ref="G5:H5"/>
    <mergeCell ref="I5:J5"/>
  </mergeCells>
  <conditionalFormatting sqref="D14:D15 D25:D2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{A1263CC7-4A6E-47E8-A1AD-8003BDA012D4}</x14:id>
        </ext>
      </extLst>
    </cfRule>
  </conditionalFormatting>
  <conditionalFormatting sqref="F14:F15 F25:F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{74614B39-C5C9-43B8-B9E1-342DB4CBF767}</x14:id>
        </ext>
      </extLst>
    </cfRule>
  </conditionalFormatting>
  <conditionalFormatting sqref="H14:H15 H25:H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{27A69B67-3377-4B9E-A4F9-06E1B32B8EDC}</x14:id>
        </ext>
      </extLst>
    </cfRule>
  </conditionalFormatting>
  <conditionalFormatting sqref="J14:J15 J25:J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{F37063E7-87C9-4DCA-979C-B5B33D9041D6}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263CC7-4A6E-47E8-A1AD-8003BDA012D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74614B39-C5C9-43B8-B9E1-342DB4CBF7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27A69B67-3377-4B9E-A4F9-06E1B32B8E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F37063E7-87C9-4DCA-979C-B5B33D9041D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4"/>
  <sheetViews>
    <sheetView zoomScale="80" zoomScaleNormal="80" workbookViewId="0"/>
  </sheetViews>
  <sheetFormatPr defaultColWidth="9.109375" defaultRowHeight="14.4" x14ac:dyDescent="0.3"/>
  <cols>
    <col min="1" max="1" width="9.109375" style="10"/>
    <col min="2" max="2" width="31" style="10" customWidth="1"/>
    <col min="3" max="32" width="6.5546875" style="10" customWidth="1"/>
    <col min="33" max="33" width="6.109375" style="10" customWidth="1"/>
    <col min="34" max="34" width="7.33203125" style="10" bestFit="1" customWidth="1"/>
    <col min="35" max="35" width="6.109375" style="10" customWidth="1"/>
    <col min="36" max="36" width="7.33203125" style="10" bestFit="1" customWidth="1"/>
    <col min="37" max="37" width="6.109375" style="10" customWidth="1"/>
    <col min="38" max="38" width="7.33203125" style="10" bestFit="1" customWidth="1"/>
    <col min="39" max="16384" width="9.109375" style="10"/>
  </cols>
  <sheetData>
    <row r="1" spans="1:55" x14ac:dyDescent="0.3">
      <c r="A1" s="45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55" x14ac:dyDescent="0.3">
      <c r="A2" s="45"/>
      <c r="B2" s="97" t="s">
        <v>139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45"/>
      <c r="AH2" s="45"/>
      <c r="AI2" s="45"/>
      <c r="AJ2" s="45"/>
      <c r="AK2" s="45"/>
      <c r="AL2" s="45"/>
      <c r="AM2" s="45"/>
      <c r="AN2" s="45"/>
    </row>
    <row r="3" spans="1:5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55" x14ac:dyDescent="0.3">
      <c r="A4" s="45"/>
      <c r="B4" s="81"/>
      <c r="C4" s="109" t="s">
        <v>151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0"/>
      <c r="AG4" s="82"/>
      <c r="AH4" s="83"/>
      <c r="AI4" s="45"/>
      <c r="AJ4" s="45"/>
      <c r="AK4" s="45"/>
      <c r="AL4" s="45"/>
      <c r="AM4" s="45"/>
      <c r="AN4" s="45"/>
    </row>
    <row r="5" spans="1:55" ht="48.75" customHeight="1" x14ac:dyDescent="0.3">
      <c r="A5" s="45"/>
      <c r="B5" s="84"/>
      <c r="C5" s="113" t="s">
        <v>85</v>
      </c>
      <c r="D5" s="113"/>
      <c r="E5" s="113"/>
      <c r="F5" s="113"/>
      <c r="G5" s="113"/>
      <c r="H5" s="112"/>
      <c r="I5" s="111" t="s">
        <v>86</v>
      </c>
      <c r="J5" s="113"/>
      <c r="K5" s="113"/>
      <c r="L5" s="113"/>
      <c r="M5" s="113"/>
      <c r="N5" s="112"/>
      <c r="O5" s="111" t="s">
        <v>87</v>
      </c>
      <c r="P5" s="113"/>
      <c r="Q5" s="113"/>
      <c r="R5" s="113"/>
      <c r="S5" s="113"/>
      <c r="T5" s="112"/>
      <c r="U5" s="111" t="s">
        <v>88</v>
      </c>
      <c r="V5" s="113"/>
      <c r="W5" s="113"/>
      <c r="X5" s="113"/>
      <c r="Y5" s="113"/>
      <c r="Z5" s="112"/>
      <c r="AA5" s="111" t="s">
        <v>89</v>
      </c>
      <c r="AB5" s="113"/>
      <c r="AC5" s="113"/>
      <c r="AD5" s="113"/>
      <c r="AE5" s="113"/>
      <c r="AF5" s="112"/>
      <c r="AG5" s="45"/>
      <c r="AH5" s="45"/>
      <c r="AI5" s="45"/>
      <c r="AJ5" s="45"/>
      <c r="AK5" s="45"/>
      <c r="AL5" s="45"/>
      <c r="AM5" s="45"/>
      <c r="AN5" s="45"/>
      <c r="BA5" s="122"/>
      <c r="BB5" s="122"/>
      <c r="BC5" s="122"/>
    </row>
    <row r="6" spans="1:55" ht="62.25" customHeight="1" x14ac:dyDescent="0.3">
      <c r="A6" s="45"/>
      <c r="B6" s="17"/>
      <c r="C6" s="119" t="s">
        <v>90</v>
      </c>
      <c r="D6" s="105"/>
      <c r="E6" s="104" t="s">
        <v>91</v>
      </c>
      <c r="F6" s="105"/>
      <c r="G6" s="120" t="s">
        <v>92</v>
      </c>
      <c r="H6" s="121"/>
      <c r="I6" s="104" t="s">
        <v>90</v>
      </c>
      <c r="J6" s="119"/>
      <c r="K6" s="104" t="s">
        <v>91</v>
      </c>
      <c r="L6" s="105"/>
      <c r="M6" s="120" t="s">
        <v>92</v>
      </c>
      <c r="N6" s="121"/>
      <c r="O6" s="104" t="s">
        <v>90</v>
      </c>
      <c r="P6" s="105"/>
      <c r="Q6" s="104" t="s">
        <v>91</v>
      </c>
      <c r="R6" s="105"/>
      <c r="S6" s="120" t="s">
        <v>92</v>
      </c>
      <c r="T6" s="121"/>
      <c r="U6" s="104" t="s">
        <v>90</v>
      </c>
      <c r="V6" s="105"/>
      <c r="W6" s="104" t="s">
        <v>91</v>
      </c>
      <c r="X6" s="105"/>
      <c r="Y6" s="120" t="s">
        <v>92</v>
      </c>
      <c r="Z6" s="121"/>
      <c r="AA6" s="104" t="s">
        <v>90</v>
      </c>
      <c r="AB6" s="105"/>
      <c r="AC6" s="104" t="s">
        <v>91</v>
      </c>
      <c r="AD6" s="119"/>
      <c r="AE6" s="104" t="s">
        <v>92</v>
      </c>
      <c r="AF6" s="105"/>
      <c r="AG6" s="45"/>
      <c r="AH6" s="45"/>
      <c r="AI6" s="45"/>
      <c r="AJ6" s="45"/>
      <c r="AK6" s="45"/>
      <c r="AL6" s="45"/>
      <c r="AM6" s="45"/>
      <c r="AN6" s="45"/>
    </row>
    <row r="7" spans="1:55" ht="17.399999999999999" customHeight="1" x14ac:dyDescent="0.3">
      <c r="A7" s="45"/>
      <c r="B7" s="29"/>
      <c r="C7" s="26" t="s">
        <v>2</v>
      </c>
      <c r="D7" s="27" t="s">
        <v>3</v>
      </c>
      <c r="E7" s="26" t="s">
        <v>2</v>
      </c>
      <c r="F7" s="27" t="s">
        <v>3</v>
      </c>
      <c r="G7" s="26" t="s">
        <v>2</v>
      </c>
      <c r="H7" s="27" t="s">
        <v>3</v>
      </c>
      <c r="I7" s="26" t="s">
        <v>2</v>
      </c>
      <c r="J7" s="27" t="s">
        <v>3</v>
      </c>
      <c r="K7" s="26" t="s">
        <v>2</v>
      </c>
      <c r="L7" s="27" t="s">
        <v>3</v>
      </c>
      <c r="M7" s="26" t="s">
        <v>2</v>
      </c>
      <c r="N7" s="27" t="s">
        <v>3</v>
      </c>
      <c r="O7" s="26" t="s">
        <v>2</v>
      </c>
      <c r="P7" s="27" t="s">
        <v>3</v>
      </c>
      <c r="Q7" s="26" t="s">
        <v>2</v>
      </c>
      <c r="R7" s="27" t="s">
        <v>3</v>
      </c>
      <c r="S7" s="26" t="s">
        <v>2</v>
      </c>
      <c r="T7" s="27" t="s">
        <v>3</v>
      </c>
      <c r="U7" s="26" t="s">
        <v>2</v>
      </c>
      <c r="V7" s="27" t="s">
        <v>3</v>
      </c>
      <c r="W7" s="26" t="s">
        <v>2</v>
      </c>
      <c r="X7" s="27" t="s">
        <v>3</v>
      </c>
      <c r="Y7" s="26" t="s">
        <v>2</v>
      </c>
      <c r="Z7" s="27" t="s">
        <v>3</v>
      </c>
      <c r="AA7" s="26" t="s">
        <v>2</v>
      </c>
      <c r="AB7" s="27" t="s">
        <v>3</v>
      </c>
      <c r="AC7" s="26" t="s">
        <v>2</v>
      </c>
      <c r="AD7" s="27" t="s">
        <v>3</v>
      </c>
      <c r="AE7" s="26" t="s">
        <v>2</v>
      </c>
      <c r="AF7" s="27" t="s">
        <v>3</v>
      </c>
      <c r="AG7" s="45"/>
      <c r="AH7" s="45"/>
      <c r="AI7" s="45"/>
      <c r="AJ7" s="45"/>
      <c r="AK7" s="45"/>
      <c r="AL7" s="45"/>
      <c r="AM7" s="45"/>
      <c r="AN7" s="45"/>
    </row>
    <row r="8" spans="1:55" s="58" customFormat="1" ht="17.399999999999999" customHeight="1" x14ac:dyDescent="0.3">
      <c r="A8" s="45"/>
      <c r="B8" s="29" t="s">
        <v>110</v>
      </c>
      <c r="C8" s="30">
        <f>SUM(C11:C14)</f>
        <v>33</v>
      </c>
      <c r="D8" s="31">
        <f>C8/61</f>
        <v>0.54098360655737709</v>
      </c>
      <c r="E8" s="30">
        <f>SUM(E11:E14)</f>
        <v>10</v>
      </c>
      <c r="F8" s="31">
        <f>E8/61</f>
        <v>0.16393442622950818</v>
      </c>
      <c r="G8" s="30">
        <f>SUM(G11:G14)</f>
        <v>0</v>
      </c>
      <c r="H8" s="31">
        <f>G8/61</f>
        <v>0</v>
      </c>
      <c r="I8" s="30">
        <f>SUM(I11:I14)</f>
        <v>40</v>
      </c>
      <c r="J8" s="31">
        <f>I8/61</f>
        <v>0.65573770491803274</v>
      </c>
      <c r="K8" s="30">
        <f>SUM(K11:K14)</f>
        <v>15</v>
      </c>
      <c r="L8" s="31">
        <f>K8/61</f>
        <v>0.24590163934426229</v>
      </c>
      <c r="M8" s="30">
        <f>SUM(M11:M14)</f>
        <v>0</v>
      </c>
      <c r="N8" s="31">
        <f>M8/61</f>
        <v>0</v>
      </c>
      <c r="O8" s="30">
        <f>SUM(O11:O14)</f>
        <v>43</v>
      </c>
      <c r="P8" s="31">
        <f>O8/61</f>
        <v>0.70491803278688525</v>
      </c>
      <c r="Q8" s="30">
        <f>SUM(Q11:Q14)</f>
        <v>18</v>
      </c>
      <c r="R8" s="31">
        <f>Q8/61</f>
        <v>0.29508196721311475</v>
      </c>
      <c r="S8" s="30">
        <f>SUM(S11:S14)</f>
        <v>11</v>
      </c>
      <c r="T8" s="31">
        <f>S8/61</f>
        <v>0.18032786885245902</v>
      </c>
      <c r="U8" s="30">
        <f>SUM(U11:U14)</f>
        <v>43</v>
      </c>
      <c r="V8" s="31">
        <f>U8/61</f>
        <v>0.70491803278688525</v>
      </c>
      <c r="W8" s="30">
        <f>SUM(W11:W14)</f>
        <v>18</v>
      </c>
      <c r="X8" s="31">
        <f>W8/61</f>
        <v>0.29508196721311475</v>
      </c>
      <c r="Y8" s="30">
        <f>SUM(Y11:Y14)</f>
        <v>10</v>
      </c>
      <c r="Z8" s="31">
        <f>Y8/61</f>
        <v>0.16393442622950818</v>
      </c>
      <c r="AA8" s="30">
        <f>SUM(AA11:AA14)</f>
        <v>37</v>
      </c>
      <c r="AB8" s="31">
        <f>AA8/61</f>
        <v>0.60655737704918034</v>
      </c>
      <c r="AC8" s="30">
        <f>SUM(AC11:AC14)</f>
        <v>23</v>
      </c>
      <c r="AD8" s="31">
        <f>AC8/61</f>
        <v>0.37704918032786883</v>
      </c>
      <c r="AE8" s="30">
        <f>SUM(AE11:AE14)</f>
        <v>15</v>
      </c>
      <c r="AF8" s="31">
        <f>AE8/61</f>
        <v>0.24590163934426229</v>
      </c>
      <c r="AG8" s="45"/>
      <c r="AH8" s="45"/>
      <c r="AI8" s="45"/>
      <c r="AJ8" s="45"/>
      <c r="AK8" s="45"/>
      <c r="AL8" s="45"/>
      <c r="AM8" s="45"/>
      <c r="AN8" s="45"/>
    </row>
    <row r="9" spans="1:55" ht="17.399999999999999" customHeight="1" x14ac:dyDescent="0.3">
      <c r="A9" s="45"/>
      <c r="B9" s="29"/>
      <c r="C9" s="30"/>
      <c r="D9" s="34"/>
      <c r="E9" s="30"/>
      <c r="F9" s="32"/>
      <c r="G9" s="30"/>
      <c r="H9" s="32"/>
      <c r="I9" s="30"/>
      <c r="J9" s="32"/>
      <c r="K9" s="30"/>
      <c r="L9" s="32"/>
      <c r="M9" s="30"/>
      <c r="N9" s="32"/>
      <c r="O9" s="30"/>
      <c r="P9" s="32"/>
      <c r="Q9" s="30"/>
      <c r="R9" s="32"/>
      <c r="S9" s="30"/>
      <c r="T9" s="32"/>
      <c r="U9" s="30"/>
      <c r="V9" s="32"/>
      <c r="W9" s="30"/>
      <c r="X9" s="32"/>
      <c r="Y9" s="30"/>
      <c r="Z9" s="32"/>
      <c r="AA9" s="30"/>
      <c r="AB9" s="34"/>
      <c r="AC9" s="30"/>
      <c r="AD9" s="32"/>
      <c r="AE9" s="30"/>
      <c r="AF9" s="34"/>
      <c r="AG9" s="45"/>
      <c r="AH9" s="45"/>
      <c r="AI9" s="45"/>
      <c r="AJ9" s="45"/>
      <c r="AK9" s="45"/>
      <c r="AL9" s="45"/>
      <c r="AM9" s="45"/>
      <c r="AN9" s="45"/>
    </row>
    <row r="10" spans="1:55" x14ac:dyDescent="0.3">
      <c r="A10" s="45"/>
      <c r="B10" s="29" t="s">
        <v>14</v>
      </c>
      <c r="C10" s="37"/>
      <c r="D10" s="71"/>
      <c r="E10" s="37"/>
      <c r="F10" s="39"/>
      <c r="G10" s="30"/>
      <c r="H10" s="32"/>
      <c r="I10" s="30"/>
      <c r="J10" s="32"/>
      <c r="K10" s="30"/>
      <c r="L10" s="32"/>
      <c r="M10" s="30"/>
      <c r="N10" s="32"/>
      <c r="O10" s="30"/>
      <c r="P10" s="32"/>
      <c r="Q10" s="30"/>
      <c r="R10" s="32"/>
      <c r="S10" s="30"/>
      <c r="T10" s="32"/>
      <c r="U10" s="37"/>
      <c r="V10" s="71"/>
      <c r="W10" s="37"/>
      <c r="X10" s="39"/>
      <c r="Y10" s="30"/>
      <c r="Z10" s="32"/>
      <c r="AA10" s="37"/>
      <c r="AB10" s="71"/>
      <c r="AC10" s="37"/>
      <c r="AD10" s="39"/>
      <c r="AE10" s="37"/>
      <c r="AF10" s="71"/>
      <c r="AG10" s="45"/>
      <c r="AH10" s="45"/>
      <c r="AI10" s="45"/>
      <c r="AJ10" s="45"/>
      <c r="AK10" s="45"/>
      <c r="AL10" s="45"/>
      <c r="AM10" s="45"/>
      <c r="AN10" s="45"/>
    </row>
    <row r="11" spans="1:55" x14ac:dyDescent="0.3">
      <c r="A11" s="45"/>
      <c r="B11" s="33" t="s">
        <v>66</v>
      </c>
      <c r="C11" s="37">
        <v>10</v>
      </c>
      <c r="D11" s="80">
        <f>C11/20</f>
        <v>0.5</v>
      </c>
      <c r="E11" s="37">
        <v>2</v>
      </c>
      <c r="F11" s="80">
        <f>E11/20</f>
        <v>0.1</v>
      </c>
      <c r="G11" s="37">
        <v>0</v>
      </c>
      <c r="H11" s="80">
        <f>G11/20</f>
        <v>0</v>
      </c>
      <c r="I11" s="37">
        <v>10</v>
      </c>
      <c r="J11" s="80">
        <f>I11/20</f>
        <v>0.5</v>
      </c>
      <c r="K11" s="37">
        <v>4</v>
      </c>
      <c r="L11" s="80">
        <f>K11/20</f>
        <v>0.2</v>
      </c>
      <c r="M11" s="37">
        <v>0</v>
      </c>
      <c r="N11" s="80">
        <f>M11/20</f>
        <v>0</v>
      </c>
      <c r="O11" s="37">
        <v>13</v>
      </c>
      <c r="P11" s="80">
        <f>O11/20</f>
        <v>0.65</v>
      </c>
      <c r="Q11" s="37">
        <v>6</v>
      </c>
      <c r="R11" s="80">
        <f>Q11/20</f>
        <v>0.3</v>
      </c>
      <c r="S11" s="37">
        <v>4</v>
      </c>
      <c r="T11" s="80">
        <f>S11/20</f>
        <v>0.2</v>
      </c>
      <c r="U11" s="37">
        <v>13</v>
      </c>
      <c r="V11" s="80">
        <f>U11/20</f>
        <v>0.65</v>
      </c>
      <c r="W11" s="37">
        <v>6</v>
      </c>
      <c r="X11" s="80">
        <f>W11/20</f>
        <v>0.3</v>
      </c>
      <c r="Y11" s="37">
        <v>4</v>
      </c>
      <c r="Z11" s="80">
        <f>Y11/20</f>
        <v>0.2</v>
      </c>
      <c r="AA11" s="37">
        <v>11</v>
      </c>
      <c r="AB11" s="80">
        <f>AA11/20</f>
        <v>0.55000000000000004</v>
      </c>
      <c r="AC11" s="37">
        <v>8</v>
      </c>
      <c r="AD11" s="80">
        <f>AC11/20</f>
        <v>0.4</v>
      </c>
      <c r="AE11" s="37">
        <v>6</v>
      </c>
      <c r="AF11" s="80">
        <f>AE11/20</f>
        <v>0.3</v>
      </c>
      <c r="AG11" s="45"/>
      <c r="AH11" s="45"/>
      <c r="AI11" s="45"/>
      <c r="AJ11" s="45"/>
      <c r="AK11" s="45"/>
      <c r="AL11" s="45"/>
      <c r="AM11" s="45"/>
      <c r="AN11" s="45"/>
    </row>
    <row r="12" spans="1:55" x14ac:dyDescent="0.3">
      <c r="A12" s="45"/>
      <c r="B12" s="33" t="s">
        <v>93</v>
      </c>
      <c r="C12" s="37">
        <v>9</v>
      </c>
      <c r="D12" s="80">
        <f>C12/20</f>
        <v>0.45</v>
      </c>
      <c r="E12" s="37">
        <v>2</v>
      </c>
      <c r="F12" s="80">
        <f>E12/20</f>
        <v>0.1</v>
      </c>
      <c r="G12" s="37">
        <v>0</v>
      </c>
      <c r="H12" s="80">
        <f>G12/20</f>
        <v>0</v>
      </c>
      <c r="I12" s="37">
        <v>14</v>
      </c>
      <c r="J12" s="80">
        <f>I12/20</f>
        <v>0.7</v>
      </c>
      <c r="K12" s="37">
        <v>4</v>
      </c>
      <c r="L12" s="80">
        <f>K12/20</f>
        <v>0.2</v>
      </c>
      <c r="M12" s="37">
        <v>0</v>
      </c>
      <c r="N12" s="80">
        <f>M12/20</f>
        <v>0</v>
      </c>
      <c r="O12" s="37">
        <v>13</v>
      </c>
      <c r="P12" s="80">
        <f>O12/20</f>
        <v>0.65</v>
      </c>
      <c r="Q12" s="37">
        <v>4</v>
      </c>
      <c r="R12" s="80">
        <f>Q12/20</f>
        <v>0.2</v>
      </c>
      <c r="S12" s="37">
        <v>2</v>
      </c>
      <c r="T12" s="80">
        <f>S12/20</f>
        <v>0.1</v>
      </c>
      <c r="U12" s="37">
        <v>13</v>
      </c>
      <c r="V12" s="80">
        <f>U12/20</f>
        <v>0.65</v>
      </c>
      <c r="W12" s="37">
        <v>4</v>
      </c>
      <c r="X12" s="80">
        <f>W12/20</f>
        <v>0.2</v>
      </c>
      <c r="Y12" s="37">
        <v>0</v>
      </c>
      <c r="Z12" s="80">
        <f>Y12/20</f>
        <v>0</v>
      </c>
      <c r="AA12" s="37">
        <v>12</v>
      </c>
      <c r="AB12" s="80">
        <f>AA12/20</f>
        <v>0.6</v>
      </c>
      <c r="AC12" s="37">
        <v>7</v>
      </c>
      <c r="AD12" s="80">
        <f>AC12/20</f>
        <v>0.35</v>
      </c>
      <c r="AE12" s="37">
        <v>2</v>
      </c>
      <c r="AF12" s="80">
        <f>AE12/20</f>
        <v>0.1</v>
      </c>
      <c r="AG12" s="45"/>
      <c r="AH12" s="45"/>
      <c r="AI12" s="45"/>
      <c r="AJ12" s="45"/>
      <c r="AK12" s="45"/>
      <c r="AL12" s="45"/>
      <c r="AM12" s="45"/>
      <c r="AN12" s="45"/>
    </row>
    <row r="13" spans="1:55" x14ac:dyDescent="0.3">
      <c r="A13" s="45"/>
      <c r="B13" s="33" t="s">
        <v>94</v>
      </c>
      <c r="C13" s="37">
        <v>9</v>
      </c>
      <c r="D13" s="80">
        <f>C13/17</f>
        <v>0.52941176470588236</v>
      </c>
      <c r="E13" s="37">
        <v>4</v>
      </c>
      <c r="F13" s="80">
        <f>E13/17</f>
        <v>0.23529411764705882</v>
      </c>
      <c r="G13" s="37">
        <v>0</v>
      </c>
      <c r="H13" s="80">
        <f>G13/17</f>
        <v>0</v>
      </c>
      <c r="I13" s="37">
        <v>11</v>
      </c>
      <c r="J13" s="80">
        <f>I13/17</f>
        <v>0.6470588235294118</v>
      </c>
      <c r="K13" s="37">
        <v>5</v>
      </c>
      <c r="L13" s="80">
        <f>K13/17</f>
        <v>0.29411764705882354</v>
      </c>
      <c r="M13" s="37">
        <v>0</v>
      </c>
      <c r="N13" s="80">
        <f>M13/17</f>
        <v>0</v>
      </c>
      <c r="O13" s="37">
        <v>12</v>
      </c>
      <c r="P13" s="80">
        <f>O13/17</f>
        <v>0.70588235294117652</v>
      </c>
      <c r="Q13" s="37">
        <v>6</v>
      </c>
      <c r="R13" s="80">
        <f>Q13/17</f>
        <v>0.35294117647058826</v>
      </c>
      <c r="S13" s="37">
        <v>3</v>
      </c>
      <c r="T13" s="80">
        <f>S13/17</f>
        <v>0.17647058823529413</v>
      </c>
      <c r="U13" s="37">
        <v>12</v>
      </c>
      <c r="V13" s="80">
        <f>U13/17</f>
        <v>0.70588235294117652</v>
      </c>
      <c r="W13" s="37">
        <v>6</v>
      </c>
      <c r="X13" s="80">
        <f>W13/17</f>
        <v>0.35294117647058826</v>
      </c>
      <c r="Y13" s="37">
        <v>4</v>
      </c>
      <c r="Z13" s="80">
        <f>Y13/17</f>
        <v>0.23529411764705882</v>
      </c>
      <c r="AA13" s="37">
        <v>10</v>
      </c>
      <c r="AB13" s="80">
        <f>AA13/17</f>
        <v>0.58823529411764708</v>
      </c>
      <c r="AC13" s="37">
        <v>5</v>
      </c>
      <c r="AD13" s="80">
        <f>AC13/17</f>
        <v>0.29411764705882354</v>
      </c>
      <c r="AE13" s="37">
        <v>4</v>
      </c>
      <c r="AF13" s="80">
        <f>AE13/17</f>
        <v>0.23529411764705882</v>
      </c>
      <c r="AG13" s="45"/>
      <c r="AH13" s="45"/>
      <c r="AI13" s="45"/>
      <c r="AJ13" s="45"/>
      <c r="AK13" s="45"/>
      <c r="AL13" s="45"/>
      <c r="AM13" s="45"/>
      <c r="AN13" s="45"/>
    </row>
    <row r="14" spans="1:55" x14ac:dyDescent="0.3">
      <c r="A14" s="45"/>
      <c r="B14" s="33" t="s">
        <v>39</v>
      </c>
      <c r="C14" s="37">
        <v>5</v>
      </c>
      <c r="D14" s="80">
        <f>C14/5</f>
        <v>1</v>
      </c>
      <c r="E14" s="37">
        <v>2</v>
      </c>
      <c r="F14" s="80">
        <f>E14/5</f>
        <v>0.4</v>
      </c>
      <c r="G14" s="37">
        <v>0</v>
      </c>
      <c r="H14" s="80">
        <f>G14/5</f>
        <v>0</v>
      </c>
      <c r="I14" s="37">
        <v>5</v>
      </c>
      <c r="J14" s="80">
        <f>I14/5</f>
        <v>1</v>
      </c>
      <c r="K14" s="37">
        <v>2</v>
      </c>
      <c r="L14" s="80">
        <f>K14/5</f>
        <v>0.4</v>
      </c>
      <c r="M14" s="37">
        <v>0</v>
      </c>
      <c r="N14" s="80">
        <f>M14/5</f>
        <v>0</v>
      </c>
      <c r="O14" s="37">
        <v>5</v>
      </c>
      <c r="P14" s="80">
        <f>O14/5</f>
        <v>1</v>
      </c>
      <c r="Q14" s="37">
        <v>2</v>
      </c>
      <c r="R14" s="80">
        <f>Q14/5</f>
        <v>0.4</v>
      </c>
      <c r="S14" s="37">
        <v>2</v>
      </c>
      <c r="T14" s="80">
        <f>S14/5</f>
        <v>0.4</v>
      </c>
      <c r="U14" s="37">
        <v>5</v>
      </c>
      <c r="V14" s="80">
        <f>U14/5</f>
        <v>1</v>
      </c>
      <c r="W14" s="37">
        <v>2</v>
      </c>
      <c r="X14" s="80">
        <f>W14/5</f>
        <v>0.4</v>
      </c>
      <c r="Y14" s="37">
        <v>2</v>
      </c>
      <c r="Z14" s="80">
        <f>Y14/5</f>
        <v>0.4</v>
      </c>
      <c r="AA14" s="37">
        <v>4</v>
      </c>
      <c r="AB14" s="80">
        <f>AA14/5</f>
        <v>0.8</v>
      </c>
      <c r="AC14" s="37">
        <v>3</v>
      </c>
      <c r="AD14" s="80">
        <f>AC14/5</f>
        <v>0.6</v>
      </c>
      <c r="AE14" s="37">
        <v>3</v>
      </c>
      <c r="AF14" s="80">
        <f>AE14/5</f>
        <v>0.6</v>
      </c>
      <c r="AG14" s="45"/>
      <c r="AH14" s="45"/>
      <c r="AI14" s="45"/>
      <c r="AJ14" s="45"/>
      <c r="AK14" s="45"/>
      <c r="AL14" s="45"/>
      <c r="AM14" s="45"/>
      <c r="AN14" s="45"/>
    </row>
    <row r="15" spans="1:55" x14ac:dyDescent="0.3">
      <c r="A15" s="45"/>
      <c r="B15" s="33"/>
      <c r="C15" s="37"/>
      <c r="D15" s="80"/>
      <c r="E15" s="37"/>
      <c r="F15" s="80"/>
      <c r="G15" s="37"/>
      <c r="H15" s="80"/>
      <c r="I15" s="37"/>
      <c r="J15" s="80"/>
      <c r="K15" s="37"/>
      <c r="L15" s="80"/>
      <c r="M15" s="37"/>
      <c r="N15" s="80"/>
      <c r="O15" s="37"/>
      <c r="P15" s="80"/>
      <c r="Q15" s="37"/>
      <c r="R15" s="80"/>
      <c r="S15" s="37"/>
      <c r="T15" s="80"/>
      <c r="U15" s="37"/>
      <c r="V15" s="80"/>
      <c r="W15" s="37"/>
      <c r="X15" s="80"/>
      <c r="Y15" s="37"/>
      <c r="Z15" s="80"/>
      <c r="AA15" s="37"/>
      <c r="AB15" s="80"/>
      <c r="AC15" s="37"/>
      <c r="AD15" s="80"/>
      <c r="AE15" s="37"/>
      <c r="AF15" s="80"/>
      <c r="AG15" s="45"/>
      <c r="AH15" s="45"/>
      <c r="AI15" s="45"/>
      <c r="AJ15" s="45"/>
      <c r="AK15" s="45"/>
      <c r="AL15" s="45"/>
      <c r="AM15" s="45"/>
      <c r="AN15" s="45"/>
    </row>
    <row r="16" spans="1:55" x14ac:dyDescent="0.3">
      <c r="A16" s="45"/>
      <c r="B16" s="29" t="s">
        <v>4</v>
      </c>
      <c r="C16" s="37"/>
      <c r="D16" s="80"/>
      <c r="E16" s="37"/>
      <c r="F16" s="80"/>
      <c r="G16" s="37"/>
      <c r="H16" s="80"/>
      <c r="I16" s="37"/>
      <c r="J16" s="80"/>
      <c r="K16" s="37"/>
      <c r="L16" s="80"/>
      <c r="M16" s="37"/>
      <c r="N16" s="80"/>
      <c r="O16" s="37"/>
      <c r="P16" s="80"/>
      <c r="Q16" s="37"/>
      <c r="R16" s="80"/>
      <c r="S16" s="37"/>
      <c r="T16" s="80"/>
      <c r="U16" s="37"/>
      <c r="V16" s="80"/>
      <c r="W16" s="37"/>
      <c r="X16" s="80"/>
      <c r="Y16" s="37"/>
      <c r="Z16" s="80"/>
      <c r="AA16" s="37"/>
      <c r="AB16" s="80"/>
      <c r="AC16" s="37"/>
      <c r="AD16" s="80"/>
      <c r="AE16" s="37"/>
      <c r="AF16" s="80"/>
      <c r="AG16" s="45"/>
      <c r="AH16" s="45"/>
      <c r="AI16" s="45"/>
      <c r="AJ16" s="45"/>
      <c r="AK16" s="45"/>
      <c r="AL16" s="45"/>
      <c r="AM16" s="45"/>
      <c r="AN16" s="45"/>
    </row>
    <row r="17" spans="1:40" x14ac:dyDescent="0.3">
      <c r="A17" s="45"/>
      <c r="B17" s="33" t="s">
        <v>18</v>
      </c>
      <c r="C17" s="37">
        <v>4</v>
      </c>
      <c r="D17" s="80">
        <f>C17/9</f>
        <v>0.44444444444444442</v>
      </c>
      <c r="E17" s="37">
        <v>2</v>
      </c>
      <c r="F17" s="80">
        <f>E17/9</f>
        <v>0.22222222222222221</v>
      </c>
      <c r="G17" s="37">
        <v>0</v>
      </c>
      <c r="H17" s="80">
        <f>G17/9</f>
        <v>0</v>
      </c>
      <c r="I17" s="37">
        <v>6</v>
      </c>
      <c r="J17" s="80">
        <f>I17/9</f>
        <v>0.66666666666666663</v>
      </c>
      <c r="K17" s="37">
        <v>2</v>
      </c>
      <c r="L17" s="80">
        <f>K17/9</f>
        <v>0.22222222222222221</v>
      </c>
      <c r="M17" s="37">
        <v>0</v>
      </c>
      <c r="N17" s="80">
        <f>M17/9</f>
        <v>0</v>
      </c>
      <c r="O17" s="37">
        <v>5</v>
      </c>
      <c r="P17" s="80">
        <f>O17/9</f>
        <v>0.55555555555555558</v>
      </c>
      <c r="Q17" s="37">
        <v>2</v>
      </c>
      <c r="R17" s="80">
        <f>Q17/9</f>
        <v>0.22222222222222221</v>
      </c>
      <c r="S17" s="37">
        <v>3</v>
      </c>
      <c r="T17" s="80">
        <f>S17/9</f>
        <v>0.33333333333333331</v>
      </c>
      <c r="U17" s="37">
        <v>7</v>
      </c>
      <c r="V17" s="80">
        <f>U17/9</f>
        <v>0.77777777777777779</v>
      </c>
      <c r="W17" s="37">
        <v>3</v>
      </c>
      <c r="X17" s="80">
        <f>W17/9</f>
        <v>0.33333333333333331</v>
      </c>
      <c r="Y17" s="37">
        <v>2</v>
      </c>
      <c r="Z17" s="80">
        <f>Y17/9</f>
        <v>0.22222222222222221</v>
      </c>
      <c r="AA17" s="37">
        <v>6</v>
      </c>
      <c r="AB17" s="80">
        <f>AA17/9</f>
        <v>0.66666666666666663</v>
      </c>
      <c r="AC17" s="37">
        <v>4</v>
      </c>
      <c r="AD17" s="80">
        <f>AC17/9</f>
        <v>0.44444444444444442</v>
      </c>
      <c r="AE17" s="37">
        <v>3</v>
      </c>
      <c r="AF17" s="80">
        <f>AE17/9</f>
        <v>0.33333333333333331</v>
      </c>
      <c r="AG17" s="45"/>
      <c r="AH17" s="45"/>
      <c r="AI17" s="45"/>
      <c r="AJ17" s="45"/>
      <c r="AK17" s="45"/>
      <c r="AL17" s="45"/>
      <c r="AM17" s="45"/>
      <c r="AN17" s="45"/>
    </row>
    <row r="18" spans="1:40" x14ac:dyDescent="0.3">
      <c r="A18" s="45"/>
      <c r="B18" s="33" t="s">
        <v>70</v>
      </c>
      <c r="C18" s="37">
        <v>5</v>
      </c>
      <c r="D18" s="80">
        <f>C18/7</f>
        <v>0.7142857142857143</v>
      </c>
      <c r="E18" s="37">
        <v>1</v>
      </c>
      <c r="F18" s="80">
        <f>E18/7</f>
        <v>0.14285714285714285</v>
      </c>
      <c r="G18" s="37">
        <v>0</v>
      </c>
      <c r="H18" s="80">
        <f>G18/7</f>
        <v>0</v>
      </c>
      <c r="I18" s="37">
        <v>3</v>
      </c>
      <c r="J18" s="80">
        <f>I18/7</f>
        <v>0.42857142857142855</v>
      </c>
      <c r="K18" s="37">
        <v>2</v>
      </c>
      <c r="L18" s="80">
        <f>K18/7</f>
        <v>0.2857142857142857</v>
      </c>
      <c r="M18" s="37">
        <v>0</v>
      </c>
      <c r="N18" s="80">
        <f>M18/7</f>
        <v>0</v>
      </c>
      <c r="O18" s="37">
        <v>4</v>
      </c>
      <c r="P18" s="80">
        <f>O18/7</f>
        <v>0.5714285714285714</v>
      </c>
      <c r="Q18" s="37">
        <v>1</v>
      </c>
      <c r="R18" s="80">
        <f>Q18/7</f>
        <v>0.14285714285714285</v>
      </c>
      <c r="S18" s="37">
        <v>0</v>
      </c>
      <c r="T18" s="80">
        <f>S18/7</f>
        <v>0</v>
      </c>
      <c r="U18" s="37">
        <v>2</v>
      </c>
      <c r="V18" s="80">
        <f>U18/7</f>
        <v>0.2857142857142857</v>
      </c>
      <c r="W18" s="37">
        <v>0</v>
      </c>
      <c r="X18" s="80">
        <f>W18/7</f>
        <v>0</v>
      </c>
      <c r="Y18" s="37">
        <v>0</v>
      </c>
      <c r="Z18" s="80">
        <f>Y18/7</f>
        <v>0</v>
      </c>
      <c r="AA18" s="37">
        <v>2</v>
      </c>
      <c r="AB18" s="80">
        <f>AA18/7</f>
        <v>0.2857142857142857</v>
      </c>
      <c r="AC18" s="37">
        <v>0</v>
      </c>
      <c r="AD18" s="80">
        <f>AC18/7</f>
        <v>0</v>
      </c>
      <c r="AE18" s="37">
        <v>0</v>
      </c>
      <c r="AF18" s="80">
        <f>AE18/7</f>
        <v>0</v>
      </c>
      <c r="AG18" s="45"/>
      <c r="AH18" s="45"/>
      <c r="AI18" s="45"/>
      <c r="AJ18" s="45"/>
      <c r="AK18" s="45"/>
      <c r="AL18" s="45"/>
      <c r="AM18" s="45"/>
      <c r="AN18" s="45"/>
    </row>
    <row r="19" spans="1:40" x14ac:dyDescent="0.3">
      <c r="A19" s="45"/>
      <c r="B19" s="33" t="s">
        <v>95</v>
      </c>
      <c r="C19" s="37">
        <v>5</v>
      </c>
      <c r="D19" s="80">
        <f>C19/10</f>
        <v>0.5</v>
      </c>
      <c r="E19" s="37">
        <v>1</v>
      </c>
      <c r="F19" s="80">
        <f>E19/10</f>
        <v>0.1</v>
      </c>
      <c r="G19" s="37">
        <v>0</v>
      </c>
      <c r="H19" s="80">
        <f>G19/10</f>
        <v>0</v>
      </c>
      <c r="I19" s="37">
        <v>10</v>
      </c>
      <c r="J19" s="80">
        <f>I19/10</f>
        <v>1</v>
      </c>
      <c r="K19" s="37">
        <v>4</v>
      </c>
      <c r="L19" s="80">
        <f>K19/10</f>
        <v>0.4</v>
      </c>
      <c r="M19" s="37">
        <v>0</v>
      </c>
      <c r="N19" s="80">
        <f>M19/10</f>
        <v>0</v>
      </c>
      <c r="O19" s="37">
        <v>10</v>
      </c>
      <c r="P19" s="80">
        <f>O19/10</f>
        <v>1</v>
      </c>
      <c r="Q19" s="37">
        <v>5</v>
      </c>
      <c r="R19" s="80">
        <f>Q19/10</f>
        <v>0.5</v>
      </c>
      <c r="S19" s="37">
        <v>0</v>
      </c>
      <c r="T19" s="80">
        <f>S19/10</f>
        <v>0</v>
      </c>
      <c r="U19" s="37">
        <v>10</v>
      </c>
      <c r="V19" s="80">
        <f>U19/10</f>
        <v>1</v>
      </c>
      <c r="W19" s="37">
        <v>5</v>
      </c>
      <c r="X19" s="80">
        <f>W19/10</f>
        <v>0.5</v>
      </c>
      <c r="Y19" s="37">
        <v>0</v>
      </c>
      <c r="Z19" s="80">
        <f>Y19/10</f>
        <v>0</v>
      </c>
      <c r="AA19" s="37">
        <v>8</v>
      </c>
      <c r="AB19" s="80">
        <f>AA19/10</f>
        <v>0.8</v>
      </c>
      <c r="AC19" s="37">
        <v>5</v>
      </c>
      <c r="AD19" s="80">
        <f>AC19/10</f>
        <v>0.5</v>
      </c>
      <c r="AE19" s="37">
        <v>0</v>
      </c>
      <c r="AF19" s="80">
        <f>AE19/10</f>
        <v>0</v>
      </c>
      <c r="AG19" s="45"/>
      <c r="AH19" s="45"/>
      <c r="AI19" s="45"/>
      <c r="AJ19" s="45"/>
      <c r="AK19" s="45"/>
      <c r="AL19" s="45"/>
      <c r="AM19" s="45"/>
      <c r="AN19" s="45"/>
    </row>
    <row r="20" spans="1:40" x14ac:dyDescent="0.3">
      <c r="A20" s="45"/>
      <c r="B20" s="33" t="s">
        <v>21</v>
      </c>
      <c r="C20" s="37">
        <v>3</v>
      </c>
      <c r="D20" s="80">
        <f>C20/5</f>
        <v>0.6</v>
      </c>
      <c r="E20" s="37"/>
      <c r="F20" s="80">
        <f>E20/5</f>
        <v>0</v>
      </c>
      <c r="G20" s="37">
        <v>0</v>
      </c>
      <c r="H20" s="80">
        <f>G20/5</f>
        <v>0</v>
      </c>
      <c r="I20" s="37">
        <v>3</v>
      </c>
      <c r="J20" s="80">
        <f>I20/5</f>
        <v>0.6</v>
      </c>
      <c r="K20" s="37">
        <v>0</v>
      </c>
      <c r="L20" s="80">
        <f>K20/5</f>
        <v>0</v>
      </c>
      <c r="M20" s="37">
        <v>0</v>
      </c>
      <c r="N20" s="80">
        <f>M20/5</f>
        <v>0</v>
      </c>
      <c r="O20" s="37">
        <v>4</v>
      </c>
      <c r="P20" s="80">
        <f>O20/5</f>
        <v>0.8</v>
      </c>
      <c r="Q20" s="37">
        <v>1</v>
      </c>
      <c r="R20" s="80">
        <f>Q20/5</f>
        <v>0.2</v>
      </c>
      <c r="S20" s="37">
        <v>0</v>
      </c>
      <c r="T20" s="80">
        <f>S20/5</f>
        <v>0</v>
      </c>
      <c r="U20" s="37">
        <v>4</v>
      </c>
      <c r="V20" s="80">
        <f>U20/5</f>
        <v>0.8</v>
      </c>
      <c r="W20" s="37">
        <v>1</v>
      </c>
      <c r="X20" s="80">
        <f>W20/5</f>
        <v>0.2</v>
      </c>
      <c r="Y20" s="37">
        <v>0</v>
      </c>
      <c r="Z20" s="80">
        <f>Y20/5</f>
        <v>0</v>
      </c>
      <c r="AA20" s="37">
        <v>3</v>
      </c>
      <c r="AB20" s="80">
        <f>AA20/5</f>
        <v>0.6</v>
      </c>
      <c r="AC20" s="37">
        <v>2</v>
      </c>
      <c r="AD20" s="80">
        <f>AC20/5</f>
        <v>0.4</v>
      </c>
      <c r="AE20" s="37">
        <v>2</v>
      </c>
      <c r="AF20" s="80">
        <f>AE20/5</f>
        <v>0.4</v>
      </c>
      <c r="AG20" s="45"/>
      <c r="AH20" s="45"/>
      <c r="AI20" s="45"/>
      <c r="AJ20" s="45"/>
      <c r="AK20" s="45"/>
      <c r="AL20" s="45"/>
      <c r="AM20" s="45"/>
      <c r="AN20" s="45"/>
    </row>
    <row r="21" spans="1:40" x14ac:dyDescent="0.3">
      <c r="A21" s="45"/>
      <c r="B21" s="33" t="s">
        <v>46</v>
      </c>
      <c r="C21" s="37">
        <v>1</v>
      </c>
      <c r="D21" s="80">
        <f>C21/2</f>
        <v>0.5</v>
      </c>
      <c r="E21" s="37"/>
      <c r="F21" s="80">
        <f>E21/2</f>
        <v>0</v>
      </c>
      <c r="G21" s="37">
        <v>0</v>
      </c>
      <c r="H21" s="80">
        <f>G21/2</f>
        <v>0</v>
      </c>
      <c r="I21" s="37">
        <v>2</v>
      </c>
      <c r="J21" s="80">
        <f>I21/2</f>
        <v>1</v>
      </c>
      <c r="K21" s="37">
        <v>0</v>
      </c>
      <c r="L21" s="80">
        <f>K21/2</f>
        <v>0</v>
      </c>
      <c r="M21" s="37">
        <v>0</v>
      </c>
      <c r="N21" s="80">
        <f>M21/2</f>
        <v>0</v>
      </c>
      <c r="O21" s="37">
        <v>2</v>
      </c>
      <c r="P21" s="80">
        <f>O21/2</f>
        <v>1</v>
      </c>
      <c r="Q21" s="37">
        <v>0</v>
      </c>
      <c r="R21" s="80">
        <f>Q21/2</f>
        <v>0</v>
      </c>
      <c r="S21" s="37">
        <v>0</v>
      </c>
      <c r="T21" s="80">
        <f>S21/2</f>
        <v>0</v>
      </c>
      <c r="U21" s="37">
        <v>2</v>
      </c>
      <c r="V21" s="80">
        <f>U21/2</f>
        <v>1</v>
      </c>
      <c r="W21" s="37">
        <v>0</v>
      </c>
      <c r="X21" s="80">
        <f>W21/2</f>
        <v>0</v>
      </c>
      <c r="Y21" s="37">
        <v>0</v>
      </c>
      <c r="Z21" s="80">
        <f>Y21/2</f>
        <v>0</v>
      </c>
      <c r="AA21" s="37">
        <v>1</v>
      </c>
      <c r="AB21" s="80">
        <f>AA21/2</f>
        <v>0.5</v>
      </c>
      <c r="AC21" s="37">
        <v>0</v>
      </c>
      <c r="AD21" s="80">
        <f>AC21/2</f>
        <v>0</v>
      </c>
      <c r="AE21" s="37">
        <v>0</v>
      </c>
      <c r="AF21" s="80">
        <f>AE21/2</f>
        <v>0</v>
      </c>
      <c r="AG21" s="45"/>
      <c r="AH21" s="45"/>
      <c r="AI21" s="45"/>
      <c r="AJ21" s="45"/>
      <c r="AK21" s="45"/>
      <c r="AL21" s="45"/>
      <c r="AM21" s="45"/>
      <c r="AN21" s="45"/>
    </row>
    <row r="22" spans="1:40" x14ac:dyDescent="0.3">
      <c r="A22" s="45"/>
      <c r="B22" s="33" t="s">
        <v>47</v>
      </c>
      <c r="C22" s="37">
        <v>7</v>
      </c>
      <c r="D22" s="80">
        <f>C22/8</f>
        <v>0.875</v>
      </c>
      <c r="E22" s="37">
        <v>4</v>
      </c>
      <c r="F22" s="80">
        <f>E22/8</f>
        <v>0.5</v>
      </c>
      <c r="G22" s="37">
        <v>0</v>
      </c>
      <c r="H22" s="80">
        <f>G22/8</f>
        <v>0</v>
      </c>
      <c r="I22" s="37">
        <v>7</v>
      </c>
      <c r="J22" s="80">
        <f>I22/8</f>
        <v>0.875</v>
      </c>
      <c r="K22" s="37">
        <v>4</v>
      </c>
      <c r="L22" s="80">
        <f>K22/8</f>
        <v>0.5</v>
      </c>
      <c r="M22" s="37">
        <v>0</v>
      </c>
      <c r="N22" s="80">
        <f>M22/8</f>
        <v>0</v>
      </c>
      <c r="O22" s="37">
        <v>7</v>
      </c>
      <c r="P22" s="80">
        <f>O22/8</f>
        <v>0.875</v>
      </c>
      <c r="Q22" s="37">
        <v>4</v>
      </c>
      <c r="R22" s="80">
        <f>Q22/8</f>
        <v>0.5</v>
      </c>
      <c r="S22" s="37">
        <v>0</v>
      </c>
      <c r="T22" s="80">
        <f>S22/8</f>
        <v>0</v>
      </c>
      <c r="U22" s="37">
        <v>7</v>
      </c>
      <c r="V22" s="80">
        <f>U22/8</f>
        <v>0.875</v>
      </c>
      <c r="W22" s="37">
        <v>4</v>
      </c>
      <c r="X22" s="80">
        <f>W22/8</f>
        <v>0.5</v>
      </c>
      <c r="Y22" s="37">
        <v>5</v>
      </c>
      <c r="Z22" s="80">
        <f>Y22/8</f>
        <v>0.625</v>
      </c>
      <c r="AA22" s="37">
        <v>6</v>
      </c>
      <c r="AB22" s="80">
        <f>AA22/8</f>
        <v>0.75</v>
      </c>
      <c r="AC22" s="37">
        <v>4</v>
      </c>
      <c r="AD22" s="80">
        <f>AC22/8</f>
        <v>0.5</v>
      </c>
      <c r="AE22" s="37">
        <v>4</v>
      </c>
      <c r="AF22" s="80">
        <f>AE22/8</f>
        <v>0.5</v>
      </c>
      <c r="AG22" s="45"/>
      <c r="AH22" s="85"/>
      <c r="AI22" s="85"/>
      <c r="AJ22" s="86"/>
      <c r="AK22" s="45"/>
      <c r="AL22" s="45"/>
      <c r="AM22" s="45"/>
      <c r="AN22" s="45"/>
    </row>
    <row r="23" spans="1:40" x14ac:dyDescent="0.3">
      <c r="A23" s="45"/>
      <c r="B23" s="33" t="s">
        <v>96</v>
      </c>
      <c r="C23" s="37">
        <v>5</v>
      </c>
      <c r="D23" s="80">
        <f>C23/10</f>
        <v>0.5</v>
      </c>
      <c r="E23" s="37">
        <v>1</v>
      </c>
      <c r="F23" s="80">
        <f>E23/10</f>
        <v>0.1</v>
      </c>
      <c r="G23" s="37">
        <v>0</v>
      </c>
      <c r="H23" s="80">
        <f>G23/10</f>
        <v>0</v>
      </c>
      <c r="I23" s="37">
        <v>5</v>
      </c>
      <c r="J23" s="80">
        <f>I23/10</f>
        <v>0.5</v>
      </c>
      <c r="K23" s="37">
        <v>1</v>
      </c>
      <c r="L23" s="80">
        <f>K23/10</f>
        <v>0.1</v>
      </c>
      <c r="M23" s="37">
        <v>0</v>
      </c>
      <c r="N23" s="80">
        <f>M23/10</f>
        <v>0</v>
      </c>
      <c r="O23" s="37">
        <v>6</v>
      </c>
      <c r="P23" s="80">
        <f>O23/10</f>
        <v>0.6</v>
      </c>
      <c r="Q23" s="37">
        <v>2</v>
      </c>
      <c r="R23" s="80">
        <f>Q23/10</f>
        <v>0.2</v>
      </c>
      <c r="S23" s="37">
        <v>1</v>
      </c>
      <c r="T23" s="80">
        <f>S23/10</f>
        <v>0.1</v>
      </c>
      <c r="U23" s="37">
        <v>6</v>
      </c>
      <c r="V23" s="80">
        <f>U23/10</f>
        <v>0.6</v>
      </c>
      <c r="W23" s="37">
        <v>2</v>
      </c>
      <c r="X23" s="80">
        <f>W23/10</f>
        <v>0.2</v>
      </c>
      <c r="Y23" s="37">
        <v>1</v>
      </c>
      <c r="Z23" s="80">
        <f>Y23/10</f>
        <v>0.1</v>
      </c>
      <c r="AA23" s="37">
        <v>6</v>
      </c>
      <c r="AB23" s="80">
        <f>AA23/10</f>
        <v>0.6</v>
      </c>
      <c r="AC23" s="37">
        <v>3</v>
      </c>
      <c r="AD23" s="80">
        <f>AC23/10</f>
        <v>0.3</v>
      </c>
      <c r="AE23" s="37">
        <v>1</v>
      </c>
      <c r="AF23" s="80">
        <f>AE23/10</f>
        <v>0.1</v>
      </c>
      <c r="AG23" s="45"/>
      <c r="AH23" s="45"/>
      <c r="AI23" s="45"/>
      <c r="AJ23" s="45"/>
      <c r="AK23" s="45"/>
      <c r="AL23" s="45"/>
      <c r="AM23" s="45"/>
      <c r="AN23" s="45"/>
    </row>
    <row r="24" spans="1:40" x14ac:dyDescent="0.3">
      <c r="A24" s="45"/>
      <c r="B24" s="33" t="s">
        <v>25</v>
      </c>
      <c r="C24" s="37">
        <v>1</v>
      </c>
      <c r="D24" s="80">
        <f>C24/4</f>
        <v>0.25</v>
      </c>
      <c r="E24" s="37">
        <v>1</v>
      </c>
      <c r="F24" s="80">
        <f>E24/4</f>
        <v>0.25</v>
      </c>
      <c r="G24" s="37">
        <v>0</v>
      </c>
      <c r="H24" s="80">
        <f>G24/4</f>
        <v>0</v>
      </c>
      <c r="I24" s="37">
        <v>2</v>
      </c>
      <c r="J24" s="80">
        <f>I24/4</f>
        <v>0.5</v>
      </c>
      <c r="K24" s="37">
        <v>2</v>
      </c>
      <c r="L24" s="80">
        <f>K24/4</f>
        <v>0.5</v>
      </c>
      <c r="M24" s="37">
        <v>0</v>
      </c>
      <c r="N24" s="80">
        <f>M24/4</f>
        <v>0</v>
      </c>
      <c r="O24" s="37">
        <v>3</v>
      </c>
      <c r="P24" s="80">
        <f>O24/4</f>
        <v>0.75</v>
      </c>
      <c r="Q24" s="37">
        <v>3</v>
      </c>
      <c r="R24" s="80">
        <f>Q24/4</f>
        <v>0.75</v>
      </c>
      <c r="S24" s="37">
        <v>3</v>
      </c>
      <c r="T24" s="80">
        <f>S24/4</f>
        <v>0.75</v>
      </c>
      <c r="U24" s="37">
        <v>3</v>
      </c>
      <c r="V24" s="80">
        <f>U24/4</f>
        <v>0.75</v>
      </c>
      <c r="W24" s="37">
        <v>3</v>
      </c>
      <c r="X24" s="80">
        <f>W24/4</f>
        <v>0.75</v>
      </c>
      <c r="Y24" s="37">
        <v>3</v>
      </c>
      <c r="Z24" s="80">
        <f>Y24/4</f>
        <v>0.75</v>
      </c>
      <c r="AA24" s="37">
        <v>3</v>
      </c>
      <c r="AB24" s="80">
        <f>AA24/4</f>
        <v>0.75</v>
      </c>
      <c r="AC24" s="37">
        <v>4</v>
      </c>
      <c r="AD24" s="80">
        <f>AC24/4</f>
        <v>1</v>
      </c>
      <c r="AE24" s="37">
        <v>3</v>
      </c>
      <c r="AF24" s="80">
        <f>AE24/4</f>
        <v>0.75</v>
      </c>
      <c r="AG24" s="45"/>
      <c r="AH24" s="45"/>
      <c r="AI24" s="45"/>
      <c r="AJ24" s="45"/>
      <c r="AK24" s="45"/>
      <c r="AL24" s="45"/>
      <c r="AM24" s="45"/>
      <c r="AN24" s="45"/>
    </row>
    <row r="25" spans="1:40" x14ac:dyDescent="0.3">
      <c r="A25" s="45"/>
      <c r="B25" s="33" t="s">
        <v>26</v>
      </c>
      <c r="C25" s="37">
        <v>2</v>
      </c>
      <c r="D25" s="80">
        <f>C25/5</f>
        <v>0.4</v>
      </c>
      <c r="E25" s="37"/>
      <c r="F25" s="80">
        <f>E25/5</f>
        <v>0</v>
      </c>
      <c r="G25" s="37">
        <v>0</v>
      </c>
      <c r="H25" s="80">
        <f>G25/5</f>
        <v>0</v>
      </c>
      <c r="I25" s="37">
        <v>2</v>
      </c>
      <c r="J25" s="80">
        <f>I25/5</f>
        <v>0.4</v>
      </c>
      <c r="K25" s="37">
        <v>0</v>
      </c>
      <c r="L25" s="80">
        <f>K25/5</f>
        <v>0</v>
      </c>
      <c r="M25" s="37">
        <v>0</v>
      </c>
      <c r="N25" s="80">
        <f>M25/5</f>
        <v>0</v>
      </c>
      <c r="O25" s="37">
        <v>2</v>
      </c>
      <c r="P25" s="80">
        <f>O25/5</f>
        <v>0.4</v>
      </c>
      <c r="Q25" s="37">
        <v>0</v>
      </c>
      <c r="R25" s="80">
        <f>Q25/5</f>
        <v>0</v>
      </c>
      <c r="S25" s="37">
        <v>4</v>
      </c>
      <c r="T25" s="80">
        <f>S25/5</f>
        <v>0.8</v>
      </c>
      <c r="U25" s="37">
        <v>2</v>
      </c>
      <c r="V25" s="80">
        <f>U25/5</f>
        <v>0.4</v>
      </c>
      <c r="W25" s="37">
        <v>0</v>
      </c>
      <c r="X25" s="80">
        <f>W25/5</f>
        <v>0</v>
      </c>
      <c r="Y25" s="37">
        <v>0</v>
      </c>
      <c r="Z25" s="80">
        <f>Y25/5</f>
        <v>0</v>
      </c>
      <c r="AA25" s="37">
        <v>2</v>
      </c>
      <c r="AB25" s="80">
        <f>AA25/5</f>
        <v>0.4</v>
      </c>
      <c r="AC25" s="37">
        <v>2</v>
      </c>
      <c r="AD25" s="80">
        <f>AC25/5</f>
        <v>0.4</v>
      </c>
      <c r="AE25" s="37">
        <v>2</v>
      </c>
      <c r="AF25" s="80">
        <f>AE25/5</f>
        <v>0.4</v>
      </c>
      <c r="AG25" s="45"/>
      <c r="AH25" s="45"/>
      <c r="AI25" s="45"/>
      <c r="AJ25" s="45"/>
      <c r="AK25" s="45"/>
      <c r="AL25" s="45"/>
      <c r="AM25" s="45"/>
      <c r="AN25" s="45"/>
    </row>
    <row r="26" spans="1:40" x14ac:dyDescent="0.3">
      <c r="A26" s="45"/>
      <c r="B26" s="33"/>
      <c r="C26" s="37"/>
      <c r="D26" s="80"/>
      <c r="E26" s="37"/>
      <c r="F26" s="80"/>
      <c r="G26" s="37"/>
      <c r="H26" s="80"/>
      <c r="I26" s="37"/>
      <c r="J26" s="80"/>
      <c r="K26" s="37"/>
      <c r="L26" s="80"/>
      <c r="M26" s="37"/>
      <c r="N26" s="80"/>
      <c r="O26" s="37"/>
      <c r="P26" s="80"/>
      <c r="Q26" s="37"/>
      <c r="R26" s="80"/>
      <c r="S26" s="37"/>
      <c r="T26" s="80"/>
      <c r="U26" s="37"/>
      <c r="V26" s="80"/>
      <c r="W26" s="37"/>
      <c r="X26" s="80"/>
      <c r="Y26" s="37"/>
      <c r="Z26" s="80"/>
      <c r="AA26" s="37"/>
      <c r="AB26" s="80"/>
      <c r="AC26" s="37"/>
      <c r="AD26" s="80"/>
      <c r="AE26" s="37"/>
      <c r="AF26" s="80"/>
      <c r="AG26" s="45"/>
      <c r="AH26" s="45"/>
      <c r="AI26" s="45"/>
      <c r="AJ26" s="45"/>
      <c r="AK26" s="45"/>
      <c r="AL26" s="45"/>
      <c r="AM26" s="45"/>
      <c r="AN26" s="45"/>
    </row>
    <row r="27" spans="1:40" x14ac:dyDescent="0.3">
      <c r="A27" s="45"/>
      <c r="B27" s="29" t="s">
        <v>5</v>
      </c>
      <c r="C27" s="37"/>
      <c r="D27" s="80"/>
      <c r="E27" s="37"/>
      <c r="F27" s="80"/>
      <c r="G27" s="37"/>
      <c r="H27" s="80"/>
      <c r="I27" s="37"/>
      <c r="J27" s="80"/>
      <c r="K27" s="37"/>
      <c r="L27" s="80"/>
      <c r="M27" s="37"/>
      <c r="N27" s="80"/>
      <c r="O27" s="37"/>
      <c r="P27" s="80"/>
      <c r="Q27" s="37"/>
      <c r="R27" s="80"/>
      <c r="S27" s="37"/>
      <c r="T27" s="80"/>
      <c r="U27" s="37"/>
      <c r="V27" s="80"/>
      <c r="W27" s="37"/>
      <c r="X27" s="80"/>
      <c r="Y27" s="37"/>
      <c r="Z27" s="80"/>
      <c r="AA27" s="37"/>
      <c r="AB27" s="80"/>
      <c r="AC27" s="37"/>
      <c r="AD27" s="80"/>
      <c r="AE27" s="37"/>
      <c r="AF27" s="80"/>
      <c r="AG27" s="45"/>
      <c r="AH27" s="45"/>
      <c r="AI27" s="45"/>
      <c r="AJ27" s="45"/>
      <c r="AK27" s="45"/>
      <c r="AL27" s="45"/>
      <c r="AM27" s="45"/>
      <c r="AN27" s="45"/>
    </row>
    <row r="28" spans="1:40" x14ac:dyDescent="0.3">
      <c r="A28" s="45"/>
      <c r="B28" s="33" t="s">
        <v>97</v>
      </c>
      <c r="C28" s="37">
        <v>13</v>
      </c>
      <c r="D28" s="80">
        <f>C28/22</f>
        <v>0.59090909090909094</v>
      </c>
      <c r="E28" s="37">
        <v>5</v>
      </c>
      <c r="F28" s="80">
        <f>E28/22</f>
        <v>0.22727272727272727</v>
      </c>
      <c r="G28" s="37">
        <v>0</v>
      </c>
      <c r="H28" s="80">
        <f>G28/22</f>
        <v>0</v>
      </c>
      <c r="I28" s="37">
        <v>17</v>
      </c>
      <c r="J28" s="80">
        <f>I28/22</f>
        <v>0.77272727272727271</v>
      </c>
      <c r="K28" s="37">
        <v>5</v>
      </c>
      <c r="L28" s="80">
        <f>K28/22</f>
        <v>0.22727272727272727</v>
      </c>
      <c r="M28" s="37">
        <v>0</v>
      </c>
      <c r="N28" s="80">
        <f>M28/22</f>
        <v>0</v>
      </c>
      <c r="O28" s="37">
        <v>18</v>
      </c>
      <c r="P28" s="80">
        <f>O28/22</f>
        <v>0.81818181818181823</v>
      </c>
      <c r="Q28" s="37">
        <v>8</v>
      </c>
      <c r="R28" s="80">
        <f>Q28/22</f>
        <v>0.36363636363636365</v>
      </c>
      <c r="S28" s="37">
        <v>7</v>
      </c>
      <c r="T28" s="80">
        <f>S28/22</f>
        <v>0.31818181818181818</v>
      </c>
      <c r="U28" s="37">
        <v>19</v>
      </c>
      <c r="V28" s="80">
        <f>U28/22</f>
        <v>0.86363636363636365</v>
      </c>
      <c r="W28" s="37">
        <v>9</v>
      </c>
      <c r="X28" s="80">
        <f>W28/22</f>
        <v>0.40909090909090912</v>
      </c>
      <c r="Y28" s="37">
        <v>6</v>
      </c>
      <c r="Z28" s="80">
        <f>Y28/22</f>
        <v>0.27272727272727271</v>
      </c>
      <c r="AA28" s="37">
        <v>16</v>
      </c>
      <c r="AB28" s="80">
        <f>AA28/22</f>
        <v>0.72727272727272729</v>
      </c>
      <c r="AC28" s="37">
        <v>11</v>
      </c>
      <c r="AD28" s="80">
        <f>AC28/22</f>
        <v>0.5</v>
      </c>
      <c r="AE28" s="37">
        <v>9</v>
      </c>
      <c r="AF28" s="80">
        <f>AE28/22</f>
        <v>0.40909090909090912</v>
      </c>
      <c r="AG28" s="45"/>
      <c r="AH28" s="45"/>
      <c r="AI28" s="45"/>
      <c r="AJ28" s="45"/>
      <c r="AK28" s="45"/>
      <c r="AL28" s="45"/>
      <c r="AM28" s="45"/>
      <c r="AN28" s="45"/>
    </row>
    <row r="29" spans="1:40" x14ac:dyDescent="0.3">
      <c r="A29" s="45"/>
      <c r="B29" s="33" t="s">
        <v>28</v>
      </c>
      <c r="C29" s="37">
        <v>12</v>
      </c>
      <c r="D29" s="80">
        <f>C29/24</f>
        <v>0.5</v>
      </c>
      <c r="E29" s="37">
        <v>4</v>
      </c>
      <c r="F29" s="80">
        <f>E29/24</f>
        <v>0.16666666666666666</v>
      </c>
      <c r="G29" s="37">
        <v>0</v>
      </c>
      <c r="H29" s="80">
        <f>G29/24</f>
        <v>0</v>
      </c>
      <c r="I29" s="37">
        <v>16</v>
      </c>
      <c r="J29" s="80">
        <f>I29/24</f>
        <v>0.66666666666666663</v>
      </c>
      <c r="K29" s="37">
        <v>9</v>
      </c>
      <c r="L29" s="80">
        <f>K29/24</f>
        <v>0.375</v>
      </c>
      <c r="M29" s="37">
        <v>0</v>
      </c>
      <c r="N29" s="80">
        <f>M29/24</f>
        <v>0</v>
      </c>
      <c r="O29" s="37">
        <v>17</v>
      </c>
      <c r="P29" s="80">
        <f>O29/24</f>
        <v>0.70833333333333337</v>
      </c>
      <c r="Q29" s="37">
        <v>9</v>
      </c>
      <c r="R29" s="80">
        <f>Q29/24</f>
        <v>0.375</v>
      </c>
      <c r="S29" s="37">
        <v>0</v>
      </c>
      <c r="T29" s="80">
        <f>S29/24</f>
        <v>0</v>
      </c>
      <c r="U29" s="37">
        <v>17</v>
      </c>
      <c r="V29" s="80">
        <f>U29/24</f>
        <v>0.70833333333333337</v>
      </c>
      <c r="W29" s="37">
        <v>9</v>
      </c>
      <c r="X29" s="80">
        <f>W29/24</f>
        <v>0.375</v>
      </c>
      <c r="Y29" s="37">
        <v>4</v>
      </c>
      <c r="Z29" s="80">
        <f>Y29/24</f>
        <v>0.16666666666666666</v>
      </c>
      <c r="AA29" s="37">
        <v>14</v>
      </c>
      <c r="AB29" s="80">
        <f>AA29/24</f>
        <v>0.58333333333333337</v>
      </c>
      <c r="AC29" s="37">
        <v>10</v>
      </c>
      <c r="AD29" s="80">
        <f>AC29/24</f>
        <v>0.41666666666666669</v>
      </c>
      <c r="AE29" s="37">
        <v>6</v>
      </c>
      <c r="AF29" s="80">
        <f>AE29/24</f>
        <v>0.25</v>
      </c>
      <c r="AG29" s="45"/>
      <c r="AH29" s="45"/>
      <c r="AI29" s="45"/>
      <c r="AJ29" s="45"/>
      <c r="AK29" s="45"/>
      <c r="AL29" s="45"/>
      <c r="AM29" s="45"/>
      <c r="AN29" s="45"/>
    </row>
    <row r="30" spans="1:40" x14ac:dyDescent="0.3">
      <c r="A30" s="45"/>
      <c r="B30" s="40" t="s">
        <v>98</v>
      </c>
      <c r="C30" s="41">
        <v>8</v>
      </c>
      <c r="D30" s="87">
        <f>C30/15</f>
        <v>0.53333333333333333</v>
      </c>
      <c r="E30" s="41">
        <v>1</v>
      </c>
      <c r="F30" s="87">
        <f>E30/15</f>
        <v>6.6666666666666666E-2</v>
      </c>
      <c r="G30" s="41">
        <v>0</v>
      </c>
      <c r="H30" s="87">
        <f>G30/15</f>
        <v>0</v>
      </c>
      <c r="I30" s="41">
        <v>7</v>
      </c>
      <c r="J30" s="87">
        <f>I30/15</f>
        <v>0.46666666666666667</v>
      </c>
      <c r="K30" s="41">
        <v>1</v>
      </c>
      <c r="L30" s="87">
        <f>K30/15</f>
        <v>6.6666666666666666E-2</v>
      </c>
      <c r="M30" s="41">
        <v>0</v>
      </c>
      <c r="N30" s="87">
        <f>M30/15</f>
        <v>0</v>
      </c>
      <c r="O30" s="41">
        <v>8</v>
      </c>
      <c r="P30" s="87">
        <f>O30/15</f>
        <v>0.53333333333333333</v>
      </c>
      <c r="Q30" s="41">
        <v>1</v>
      </c>
      <c r="R30" s="87">
        <f>Q30/15</f>
        <v>6.6666666666666666E-2</v>
      </c>
      <c r="S30" s="41">
        <v>4</v>
      </c>
      <c r="T30" s="87">
        <f>S30/15</f>
        <v>0.26666666666666666</v>
      </c>
      <c r="U30" s="41">
        <v>7</v>
      </c>
      <c r="V30" s="87">
        <f>U30/15</f>
        <v>0.46666666666666667</v>
      </c>
      <c r="W30" s="41">
        <v>0</v>
      </c>
      <c r="X30" s="87">
        <f>W30/15</f>
        <v>0</v>
      </c>
      <c r="Y30" s="41">
        <v>0</v>
      </c>
      <c r="Z30" s="87">
        <f>Y30/15</f>
        <v>0</v>
      </c>
      <c r="AA30" s="41">
        <v>7</v>
      </c>
      <c r="AB30" s="87">
        <f>AA30/15</f>
        <v>0.46666666666666667</v>
      </c>
      <c r="AC30" s="41">
        <v>2</v>
      </c>
      <c r="AD30" s="87">
        <f>AC30/15</f>
        <v>0.13333333333333333</v>
      </c>
      <c r="AE30" s="41">
        <v>0</v>
      </c>
      <c r="AF30" s="87">
        <f>AE30/15</f>
        <v>0</v>
      </c>
      <c r="AG30" s="45"/>
      <c r="AH30" s="45"/>
      <c r="AI30" s="45"/>
      <c r="AJ30" s="45"/>
      <c r="AK30" s="45"/>
      <c r="AL30" s="45"/>
      <c r="AM30" s="45"/>
      <c r="AN30" s="45"/>
    </row>
    <row r="31" spans="1:40" x14ac:dyDescent="0.3">
      <c r="A31" s="45"/>
      <c r="B31" s="45"/>
      <c r="C31" s="45"/>
      <c r="D31" s="88"/>
      <c r="E31" s="45"/>
      <c r="F31" s="88"/>
      <c r="G31" s="45"/>
      <c r="H31" s="88"/>
      <c r="I31" s="45"/>
      <c r="J31" s="88"/>
      <c r="K31" s="45"/>
      <c r="L31" s="88"/>
      <c r="M31" s="45"/>
      <c r="N31" s="88"/>
      <c r="O31" s="45"/>
      <c r="P31" s="88"/>
      <c r="Q31" s="45"/>
      <c r="R31" s="88"/>
      <c r="S31" s="45"/>
      <c r="T31" s="88"/>
      <c r="U31" s="45"/>
      <c r="V31" s="88"/>
      <c r="W31" s="45"/>
      <c r="X31" s="88"/>
      <c r="Y31" s="45"/>
      <c r="Z31" s="88"/>
      <c r="AA31" s="45"/>
      <c r="AB31" s="88"/>
      <c r="AC31" s="45"/>
      <c r="AD31" s="88"/>
      <c r="AE31" s="45"/>
      <c r="AF31" s="88"/>
      <c r="AG31" s="45"/>
      <c r="AH31" s="45"/>
      <c r="AI31" s="45"/>
      <c r="AJ31" s="45"/>
      <c r="AK31" s="45"/>
      <c r="AL31" s="45"/>
      <c r="AM31" s="45"/>
      <c r="AN31" s="45"/>
    </row>
    <row r="32" spans="1:40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</row>
    <row r="33" spans="1:55" ht="28.2" customHeight="1" x14ac:dyDescent="0.3">
      <c r="A33" s="45"/>
      <c r="B33" s="18"/>
      <c r="C33" s="119" t="s">
        <v>99</v>
      </c>
      <c r="D33" s="119"/>
      <c r="E33" s="119"/>
      <c r="F33" s="119"/>
      <c r="G33" s="119"/>
      <c r="H33" s="105"/>
      <c r="I33" s="104" t="s">
        <v>100</v>
      </c>
      <c r="J33" s="119"/>
      <c r="K33" s="119"/>
      <c r="L33" s="119"/>
      <c r="M33" s="123"/>
      <c r="N33" s="121"/>
      <c r="O33" s="104" t="s">
        <v>101</v>
      </c>
      <c r="P33" s="119"/>
      <c r="Q33" s="119"/>
      <c r="R33" s="119"/>
      <c r="S33" s="119"/>
      <c r="T33" s="105"/>
      <c r="U33" s="104" t="s">
        <v>102</v>
      </c>
      <c r="V33" s="119"/>
      <c r="W33" s="119"/>
      <c r="X33" s="119"/>
      <c r="Y33" s="119"/>
      <c r="Z33" s="105"/>
      <c r="AA33" s="104" t="s">
        <v>103</v>
      </c>
      <c r="AB33" s="119"/>
      <c r="AC33" s="119"/>
      <c r="AD33" s="119"/>
      <c r="AE33" s="119"/>
      <c r="AF33" s="105"/>
      <c r="AG33" s="124" t="s">
        <v>104</v>
      </c>
      <c r="AH33" s="125"/>
      <c r="AI33" s="125"/>
      <c r="AJ33" s="125"/>
      <c r="AK33" s="125"/>
      <c r="AL33" s="126"/>
      <c r="AM33" s="45"/>
      <c r="AN33" s="45"/>
      <c r="BA33" s="122"/>
      <c r="BB33" s="122"/>
      <c r="BC33" s="122"/>
    </row>
    <row r="34" spans="1:55" ht="58.5" customHeight="1" x14ac:dyDescent="0.3">
      <c r="A34" s="45"/>
      <c r="B34" s="17"/>
      <c r="C34" s="119" t="s">
        <v>90</v>
      </c>
      <c r="D34" s="119"/>
      <c r="E34" s="104" t="s">
        <v>91</v>
      </c>
      <c r="F34" s="105"/>
      <c r="G34" s="120" t="s">
        <v>92</v>
      </c>
      <c r="H34" s="121"/>
      <c r="I34" s="104" t="s">
        <v>90</v>
      </c>
      <c r="J34" s="105"/>
      <c r="K34" s="104" t="s">
        <v>91</v>
      </c>
      <c r="L34" s="119"/>
      <c r="M34" s="104" t="s">
        <v>92</v>
      </c>
      <c r="N34" s="105"/>
      <c r="O34" s="104" t="s">
        <v>90</v>
      </c>
      <c r="P34" s="105"/>
      <c r="Q34" s="104" t="s">
        <v>91</v>
      </c>
      <c r="R34" s="119"/>
      <c r="S34" s="104" t="s">
        <v>92</v>
      </c>
      <c r="T34" s="105"/>
      <c r="U34" s="104" t="s">
        <v>90</v>
      </c>
      <c r="V34" s="105"/>
      <c r="W34" s="104" t="s">
        <v>91</v>
      </c>
      <c r="X34" s="105"/>
      <c r="Y34" s="120" t="s">
        <v>92</v>
      </c>
      <c r="Z34" s="121"/>
      <c r="AA34" s="104" t="s">
        <v>90</v>
      </c>
      <c r="AB34" s="105"/>
      <c r="AC34" s="104" t="s">
        <v>91</v>
      </c>
      <c r="AD34" s="105"/>
      <c r="AE34" s="120" t="s">
        <v>92</v>
      </c>
      <c r="AF34" s="121"/>
      <c r="AG34" s="104" t="s">
        <v>90</v>
      </c>
      <c r="AH34" s="105"/>
      <c r="AI34" s="104" t="s">
        <v>91</v>
      </c>
      <c r="AJ34" s="119"/>
      <c r="AK34" s="104" t="s">
        <v>92</v>
      </c>
      <c r="AL34" s="105"/>
      <c r="AM34" s="45"/>
      <c r="AN34" s="45"/>
    </row>
    <row r="35" spans="1:55" ht="17.399999999999999" customHeight="1" x14ac:dyDescent="0.3">
      <c r="A35" s="45"/>
      <c r="B35" s="29"/>
      <c r="C35" s="26" t="s">
        <v>2</v>
      </c>
      <c r="D35" s="27" t="s">
        <v>3</v>
      </c>
      <c r="E35" s="26" t="s">
        <v>2</v>
      </c>
      <c r="F35" s="27" t="s">
        <v>3</v>
      </c>
      <c r="G35" s="26" t="s">
        <v>2</v>
      </c>
      <c r="H35" s="27" t="s">
        <v>3</v>
      </c>
      <c r="I35" s="26" t="s">
        <v>2</v>
      </c>
      <c r="J35" s="27" t="s">
        <v>3</v>
      </c>
      <c r="K35" s="26" t="s">
        <v>2</v>
      </c>
      <c r="L35" s="27" t="s">
        <v>3</v>
      </c>
      <c r="M35" s="26" t="s">
        <v>2</v>
      </c>
      <c r="N35" s="27" t="s">
        <v>3</v>
      </c>
      <c r="O35" s="26" t="s">
        <v>2</v>
      </c>
      <c r="P35" s="27" t="s">
        <v>3</v>
      </c>
      <c r="Q35" s="26" t="s">
        <v>2</v>
      </c>
      <c r="R35" s="27" t="s">
        <v>3</v>
      </c>
      <c r="S35" s="26" t="s">
        <v>2</v>
      </c>
      <c r="T35" s="27" t="s">
        <v>3</v>
      </c>
      <c r="U35" s="26" t="s">
        <v>2</v>
      </c>
      <c r="V35" s="27" t="s">
        <v>3</v>
      </c>
      <c r="W35" s="26" t="s">
        <v>2</v>
      </c>
      <c r="X35" s="27" t="s">
        <v>3</v>
      </c>
      <c r="Y35" s="26" t="s">
        <v>2</v>
      </c>
      <c r="Z35" s="27" t="s">
        <v>3</v>
      </c>
      <c r="AA35" s="26" t="s">
        <v>2</v>
      </c>
      <c r="AB35" s="27" t="s">
        <v>3</v>
      </c>
      <c r="AC35" s="26" t="s">
        <v>2</v>
      </c>
      <c r="AD35" s="27" t="s">
        <v>3</v>
      </c>
      <c r="AE35" s="26" t="s">
        <v>2</v>
      </c>
      <c r="AF35" s="27" t="s">
        <v>3</v>
      </c>
      <c r="AG35" s="26" t="s">
        <v>2</v>
      </c>
      <c r="AH35" s="27" t="s">
        <v>3</v>
      </c>
      <c r="AI35" s="26" t="s">
        <v>2</v>
      </c>
      <c r="AJ35" s="27" t="s">
        <v>3</v>
      </c>
      <c r="AK35" s="26" t="s">
        <v>2</v>
      </c>
      <c r="AL35" s="27" t="s">
        <v>3</v>
      </c>
      <c r="AM35" s="45"/>
      <c r="AN35" s="45"/>
    </row>
    <row r="36" spans="1:55" s="58" customFormat="1" ht="17.399999999999999" customHeight="1" x14ac:dyDescent="0.3">
      <c r="A36" s="45"/>
      <c r="B36" s="29" t="s">
        <v>110</v>
      </c>
      <c r="C36" s="30">
        <f>SUM(C39:C42)</f>
        <v>26</v>
      </c>
      <c r="D36" s="31">
        <f>C36/61</f>
        <v>0.42622950819672129</v>
      </c>
      <c r="E36" s="30">
        <f>SUM(E39:E42)</f>
        <v>13</v>
      </c>
      <c r="F36" s="31">
        <f>E36/61</f>
        <v>0.21311475409836064</v>
      </c>
      <c r="G36" s="30">
        <f>SUM(G39:G42)</f>
        <v>15</v>
      </c>
      <c r="H36" s="31">
        <f>G36/61</f>
        <v>0.24590163934426229</v>
      </c>
      <c r="I36" s="30">
        <f>SUM(I39:I42)</f>
        <v>32</v>
      </c>
      <c r="J36" s="31">
        <f>I36/61</f>
        <v>0.52459016393442626</v>
      </c>
      <c r="K36" s="30">
        <f>SUM(K39:K42)</f>
        <v>17</v>
      </c>
      <c r="L36" s="31">
        <f>K36/61</f>
        <v>0.27868852459016391</v>
      </c>
      <c r="M36" s="30">
        <f>SUM(M39:M42)</f>
        <v>16</v>
      </c>
      <c r="N36" s="31">
        <f>M36/61</f>
        <v>0.26229508196721313</v>
      </c>
      <c r="O36" s="30">
        <f>SUM(O39:O42)</f>
        <v>46</v>
      </c>
      <c r="P36" s="31">
        <f>O36/61</f>
        <v>0.75409836065573765</v>
      </c>
      <c r="Q36" s="30">
        <f>SUM(Q39:Q42)</f>
        <v>30</v>
      </c>
      <c r="R36" s="31">
        <f>Q36/61</f>
        <v>0.49180327868852458</v>
      </c>
      <c r="S36" s="30">
        <f>SUM(S39:S42)</f>
        <v>24</v>
      </c>
      <c r="T36" s="31">
        <f>S36/61</f>
        <v>0.39344262295081966</v>
      </c>
      <c r="U36" s="30">
        <f>SUM(U39:U42)</f>
        <v>25</v>
      </c>
      <c r="V36" s="31">
        <f>U36/61</f>
        <v>0.4098360655737705</v>
      </c>
      <c r="W36" s="30">
        <f>SUM(W39:W42)</f>
        <v>11</v>
      </c>
      <c r="X36" s="31">
        <f>W36/61</f>
        <v>0.18032786885245902</v>
      </c>
      <c r="Y36" s="30">
        <f>SUM(Y39:Y42)</f>
        <v>8</v>
      </c>
      <c r="Z36" s="31">
        <f>Y36/61</f>
        <v>0.13114754098360656</v>
      </c>
      <c r="AA36" s="30">
        <f>SUM(AA39:AA42)</f>
        <v>27</v>
      </c>
      <c r="AB36" s="31">
        <f>AA36/61</f>
        <v>0.44262295081967212</v>
      </c>
      <c r="AC36" s="30">
        <f>SUM(AC39:AC42)</f>
        <v>13</v>
      </c>
      <c r="AD36" s="31">
        <f>AC36/61</f>
        <v>0.21311475409836064</v>
      </c>
      <c r="AE36" s="30">
        <f>SUM(AE39:AE42)</f>
        <v>10</v>
      </c>
      <c r="AF36" s="31">
        <f>AE36/61</f>
        <v>0.16393442622950818</v>
      </c>
      <c r="AG36" s="30">
        <f>SUM(AG39:AG42)</f>
        <v>28</v>
      </c>
      <c r="AH36" s="31">
        <f>AG36/61</f>
        <v>0.45901639344262296</v>
      </c>
      <c r="AI36" s="30">
        <f>SUM(AI39:AI42)</f>
        <v>15</v>
      </c>
      <c r="AJ36" s="31">
        <f>AI36/61</f>
        <v>0.24590163934426229</v>
      </c>
      <c r="AK36" s="30">
        <f>SUM(AK39:AK42)</f>
        <v>15</v>
      </c>
      <c r="AL36" s="31">
        <f>AK36/61</f>
        <v>0.24590163934426229</v>
      </c>
      <c r="AM36" s="45"/>
      <c r="AN36" s="45"/>
    </row>
    <row r="37" spans="1:55" ht="17.399999999999999" customHeight="1" x14ac:dyDescent="0.3">
      <c r="A37" s="45"/>
      <c r="B37" s="29"/>
      <c r="C37" s="30"/>
      <c r="D37" s="34"/>
      <c r="E37" s="30"/>
      <c r="F37" s="32"/>
      <c r="G37" s="30"/>
      <c r="H37" s="34"/>
      <c r="I37" s="30"/>
      <c r="J37" s="34"/>
      <c r="K37" s="32"/>
      <c r="L37" s="32"/>
      <c r="M37" s="30"/>
      <c r="N37" s="34"/>
      <c r="O37" s="30"/>
      <c r="P37" s="34"/>
      <c r="Q37" s="32"/>
      <c r="R37" s="32"/>
      <c r="S37" s="30"/>
      <c r="T37" s="34"/>
      <c r="U37" s="30"/>
      <c r="V37" s="34"/>
      <c r="W37" s="30"/>
      <c r="X37" s="32"/>
      <c r="Y37" s="30"/>
      <c r="Z37" s="34"/>
      <c r="AA37" s="30"/>
      <c r="AB37" s="34"/>
      <c r="AC37" s="30"/>
      <c r="AD37" s="32"/>
      <c r="AE37" s="30"/>
      <c r="AF37" s="34"/>
      <c r="AG37" s="30"/>
      <c r="AH37" s="34"/>
      <c r="AI37" s="30"/>
      <c r="AJ37" s="32"/>
      <c r="AK37" s="30"/>
      <c r="AL37" s="34"/>
      <c r="AM37" s="45"/>
      <c r="AN37" s="45"/>
    </row>
    <row r="38" spans="1:55" x14ac:dyDescent="0.3">
      <c r="A38" s="45"/>
      <c r="B38" s="29" t="s">
        <v>14</v>
      </c>
      <c r="C38" s="30"/>
      <c r="D38" s="34"/>
      <c r="E38" s="37"/>
      <c r="F38" s="39"/>
      <c r="G38" s="30"/>
      <c r="H38" s="34"/>
      <c r="I38" s="37"/>
      <c r="J38" s="71"/>
      <c r="K38" s="39"/>
      <c r="L38" s="39"/>
      <c r="M38" s="37"/>
      <c r="N38" s="71"/>
      <c r="O38" s="37"/>
      <c r="P38" s="71"/>
      <c r="Q38" s="39"/>
      <c r="R38" s="39"/>
      <c r="S38" s="30"/>
      <c r="T38" s="34"/>
      <c r="U38" s="37"/>
      <c r="V38" s="71"/>
      <c r="W38" s="37"/>
      <c r="X38" s="39"/>
      <c r="Y38" s="30"/>
      <c r="Z38" s="34"/>
      <c r="AA38" s="37"/>
      <c r="AB38" s="71"/>
      <c r="AC38" s="37"/>
      <c r="AD38" s="39"/>
      <c r="AE38" s="30"/>
      <c r="AF38" s="34"/>
      <c r="AG38" s="37"/>
      <c r="AH38" s="71"/>
      <c r="AI38" s="37"/>
      <c r="AJ38" s="39"/>
      <c r="AK38" s="37"/>
      <c r="AL38" s="71"/>
      <c r="AM38" s="45"/>
      <c r="AN38" s="45"/>
    </row>
    <row r="39" spans="1:55" x14ac:dyDescent="0.3">
      <c r="A39" s="45"/>
      <c r="B39" s="33" t="s">
        <v>66</v>
      </c>
      <c r="C39" s="37">
        <v>11</v>
      </c>
      <c r="D39" s="80">
        <f>C39/20</f>
        <v>0.55000000000000004</v>
      </c>
      <c r="E39" s="37">
        <v>5</v>
      </c>
      <c r="F39" s="80">
        <f>E39/20</f>
        <v>0.25</v>
      </c>
      <c r="G39" s="37">
        <v>8</v>
      </c>
      <c r="H39" s="80">
        <f>G39/20</f>
        <v>0.4</v>
      </c>
      <c r="I39" s="37">
        <v>11</v>
      </c>
      <c r="J39" s="80">
        <f>I39/20</f>
        <v>0.55000000000000004</v>
      </c>
      <c r="K39" s="39">
        <v>7</v>
      </c>
      <c r="L39" s="80">
        <f>K39/20</f>
        <v>0.35</v>
      </c>
      <c r="M39" s="37">
        <v>8</v>
      </c>
      <c r="N39" s="80">
        <f>M39/20</f>
        <v>0.4</v>
      </c>
      <c r="O39" s="37">
        <v>13</v>
      </c>
      <c r="P39" s="80">
        <f>O39/20</f>
        <v>0.65</v>
      </c>
      <c r="Q39" s="39">
        <v>9</v>
      </c>
      <c r="R39" s="80">
        <f>Q39/20</f>
        <v>0.45</v>
      </c>
      <c r="S39" s="37">
        <v>9</v>
      </c>
      <c r="T39" s="80">
        <f>S39/20</f>
        <v>0.45</v>
      </c>
      <c r="U39" s="37">
        <v>6</v>
      </c>
      <c r="V39" s="80">
        <f>U39/20</f>
        <v>0.3</v>
      </c>
      <c r="W39" s="37">
        <v>3</v>
      </c>
      <c r="X39" s="80">
        <f>W39/20</f>
        <v>0.15</v>
      </c>
      <c r="Y39" s="37">
        <v>3</v>
      </c>
      <c r="Z39" s="80">
        <f>Y39/20</f>
        <v>0.15</v>
      </c>
      <c r="AA39" s="37">
        <v>6</v>
      </c>
      <c r="AB39" s="80">
        <f>AA39/20</f>
        <v>0.3</v>
      </c>
      <c r="AC39" s="37">
        <v>3</v>
      </c>
      <c r="AD39" s="80">
        <f>AC39/20</f>
        <v>0.15</v>
      </c>
      <c r="AE39" s="37">
        <v>3</v>
      </c>
      <c r="AF39" s="80">
        <f>AE39/20</f>
        <v>0.15</v>
      </c>
      <c r="AG39" s="37">
        <v>7</v>
      </c>
      <c r="AH39" s="80">
        <f>AG39/20</f>
        <v>0.35</v>
      </c>
      <c r="AI39" s="37">
        <v>3</v>
      </c>
      <c r="AJ39" s="80">
        <f>AI39/20</f>
        <v>0.15</v>
      </c>
      <c r="AK39" s="37">
        <v>4</v>
      </c>
      <c r="AL39" s="80">
        <f>AK39/20</f>
        <v>0.2</v>
      </c>
      <c r="AM39" s="45"/>
      <c r="AN39" s="45"/>
    </row>
    <row r="40" spans="1:55" x14ac:dyDescent="0.3">
      <c r="A40" s="45"/>
      <c r="B40" s="33" t="s">
        <v>93</v>
      </c>
      <c r="C40" s="37">
        <v>7</v>
      </c>
      <c r="D40" s="80">
        <f>C40/20</f>
        <v>0.35</v>
      </c>
      <c r="E40" s="37">
        <v>5</v>
      </c>
      <c r="F40" s="80">
        <f>E40/20</f>
        <v>0.25</v>
      </c>
      <c r="G40" s="37">
        <v>2</v>
      </c>
      <c r="H40" s="80">
        <f>G40/20</f>
        <v>0.1</v>
      </c>
      <c r="I40" s="37">
        <v>8</v>
      </c>
      <c r="J40" s="80">
        <f>I40/20</f>
        <v>0.4</v>
      </c>
      <c r="K40" s="39">
        <v>4</v>
      </c>
      <c r="L40" s="80">
        <f>K40/20</f>
        <v>0.2</v>
      </c>
      <c r="M40" s="37">
        <v>2</v>
      </c>
      <c r="N40" s="80">
        <f>M40/20</f>
        <v>0.1</v>
      </c>
      <c r="O40" s="37">
        <v>15</v>
      </c>
      <c r="P40" s="80">
        <f>O40/20</f>
        <v>0.75</v>
      </c>
      <c r="Q40" s="39">
        <v>10</v>
      </c>
      <c r="R40" s="80">
        <f>Q40/20</f>
        <v>0.5</v>
      </c>
      <c r="S40" s="37">
        <v>6</v>
      </c>
      <c r="T40" s="80">
        <f>S40/20</f>
        <v>0.3</v>
      </c>
      <c r="U40" s="37">
        <v>6</v>
      </c>
      <c r="V40" s="80">
        <f>U40/20</f>
        <v>0.3</v>
      </c>
      <c r="W40" s="37">
        <v>2</v>
      </c>
      <c r="X40" s="80">
        <f>W40/20</f>
        <v>0.1</v>
      </c>
      <c r="Y40" s="37">
        <v>0</v>
      </c>
      <c r="Z40" s="80">
        <f>Y40/20</f>
        <v>0</v>
      </c>
      <c r="AA40" s="37">
        <v>8</v>
      </c>
      <c r="AB40" s="80">
        <f>AA40/20</f>
        <v>0.4</v>
      </c>
      <c r="AC40" s="37">
        <v>3</v>
      </c>
      <c r="AD40" s="80">
        <f>AC40/20</f>
        <v>0.15</v>
      </c>
      <c r="AE40" s="37">
        <v>1</v>
      </c>
      <c r="AF40" s="80">
        <f>AE40/20</f>
        <v>0.05</v>
      </c>
      <c r="AG40" s="37">
        <v>12</v>
      </c>
      <c r="AH40" s="80">
        <f>AG40/20</f>
        <v>0.6</v>
      </c>
      <c r="AI40" s="37">
        <v>6</v>
      </c>
      <c r="AJ40" s="80">
        <f>AI40/20</f>
        <v>0.3</v>
      </c>
      <c r="AK40" s="37">
        <v>5</v>
      </c>
      <c r="AL40" s="80">
        <f>AK40/20</f>
        <v>0.25</v>
      </c>
      <c r="AM40" s="45"/>
      <c r="AN40" s="45"/>
    </row>
    <row r="41" spans="1:55" x14ac:dyDescent="0.3">
      <c r="A41" s="45"/>
      <c r="B41" s="33" t="s">
        <v>94</v>
      </c>
      <c r="C41" s="37">
        <v>5</v>
      </c>
      <c r="D41" s="80">
        <f>C41/17</f>
        <v>0.29411764705882354</v>
      </c>
      <c r="E41" s="37">
        <v>1</v>
      </c>
      <c r="F41" s="80">
        <f>E41/17</f>
        <v>5.8823529411764705E-2</v>
      </c>
      <c r="G41" s="37">
        <v>4</v>
      </c>
      <c r="H41" s="80">
        <f>G41/17</f>
        <v>0.23529411764705882</v>
      </c>
      <c r="I41" s="37">
        <v>10</v>
      </c>
      <c r="J41" s="80">
        <f>I41/17</f>
        <v>0.58823529411764708</v>
      </c>
      <c r="K41" s="39">
        <v>5</v>
      </c>
      <c r="L41" s="80">
        <f>K41/17</f>
        <v>0.29411764705882354</v>
      </c>
      <c r="M41" s="37">
        <v>5</v>
      </c>
      <c r="N41" s="80">
        <f>M41/17</f>
        <v>0.29411764705882354</v>
      </c>
      <c r="O41" s="37">
        <v>13</v>
      </c>
      <c r="P41" s="80">
        <f>O41/17</f>
        <v>0.76470588235294112</v>
      </c>
      <c r="Q41" s="39">
        <v>9</v>
      </c>
      <c r="R41" s="80">
        <f>Q41/17</f>
        <v>0.52941176470588236</v>
      </c>
      <c r="S41" s="37">
        <v>7</v>
      </c>
      <c r="T41" s="80">
        <f>S41/17</f>
        <v>0.41176470588235292</v>
      </c>
      <c r="U41" s="37">
        <v>9</v>
      </c>
      <c r="V41" s="80">
        <f>U41/17</f>
        <v>0.52941176470588236</v>
      </c>
      <c r="W41" s="37">
        <v>5</v>
      </c>
      <c r="X41" s="80">
        <f>W41/17</f>
        <v>0.29411764705882354</v>
      </c>
      <c r="Y41" s="37">
        <v>4</v>
      </c>
      <c r="Z41" s="80">
        <f>Y41/17</f>
        <v>0.23529411764705882</v>
      </c>
      <c r="AA41" s="37">
        <v>9</v>
      </c>
      <c r="AB41" s="80">
        <f>AA41/17</f>
        <v>0.52941176470588236</v>
      </c>
      <c r="AC41" s="37">
        <v>6</v>
      </c>
      <c r="AD41" s="80">
        <f>AC41/17</f>
        <v>0.35294117647058826</v>
      </c>
      <c r="AE41" s="37">
        <v>5</v>
      </c>
      <c r="AF41" s="80">
        <f>AE41/17</f>
        <v>0.29411764705882354</v>
      </c>
      <c r="AG41" s="37">
        <v>7</v>
      </c>
      <c r="AH41" s="80">
        <f>AG41/17</f>
        <v>0.41176470588235292</v>
      </c>
      <c r="AI41" s="37">
        <v>5</v>
      </c>
      <c r="AJ41" s="80">
        <f>AI41/17</f>
        <v>0.29411764705882354</v>
      </c>
      <c r="AK41" s="37">
        <v>5</v>
      </c>
      <c r="AL41" s="80">
        <f>AK41/17</f>
        <v>0.29411764705882354</v>
      </c>
      <c r="AM41" s="45"/>
      <c r="AN41" s="45"/>
    </row>
    <row r="42" spans="1:55" x14ac:dyDescent="0.3">
      <c r="A42" s="45"/>
      <c r="B42" s="33" t="s">
        <v>39</v>
      </c>
      <c r="C42" s="37">
        <v>3</v>
      </c>
      <c r="D42" s="80">
        <f>C42/5</f>
        <v>0.6</v>
      </c>
      <c r="E42" s="37">
        <v>2</v>
      </c>
      <c r="F42" s="80">
        <f>E42/5</f>
        <v>0.4</v>
      </c>
      <c r="G42" s="37">
        <v>1</v>
      </c>
      <c r="H42" s="80">
        <f>G42/5</f>
        <v>0.2</v>
      </c>
      <c r="I42" s="37">
        <v>3</v>
      </c>
      <c r="J42" s="80">
        <f>I42/5</f>
        <v>0.6</v>
      </c>
      <c r="K42" s="39">
        <v>1</v>
      </c>
      <c r="L42" s="80">
        <f>K42/5</f>
        <v>0.2</v>
      </c>
      <c r="M42" s="37">
        <v>1</v>
      </c>
      <c r="N42" s="80">
        <f>M42/5</f>
        <v>0.2</v>
      </c>
      <c r="O42" s="37">
        <v>5</v>
      </c>
      <c r="P42" s="80">
        <f>O42/5</f>
        <v>1</v>
      </c>
      <c r="Q42" s="39">
        <v>2</v>
      </c>
      <c r="R42" s="80">
        <f>Q42/5</f>
        <v>0.4</v>
      </c>
      <c r="S42" s="37">
        <v>2</v>
      </c>
      <c r="T42" s="80">
        <f>S42/5</f>
        <v>0.4</v>
      </c>
      <c r="U42" s="37">
        <v>4</v>
      </c>
      <c r="V42" s="80">
        <f>U42/5</f>
        <v>0.8</v>
      </c>
      <c r="W42" s="37">
        <v>1</v>
      </c>
      <c r="X42" s="80">
        <f>W42/5</f>
        <v>0.2</v>
      </c>
      <c r="Y42" s="37">
        <v>1</v>
      </c>
      <c r="Z42" s="80">
        <f>Y42/5</f>
        <v>0.2</v>
      </c>
      <c r="AA42" s="37">
        <v>4</v>
      </c>
      <c r="AB42" s="80">
        <f>AA42/5</f>
        <v>0.8</v>
      </c>
      <c r="AC42" s="37">
        <v>1</v>
      </c>
      <c r="AD42" s="80">
        <f>AC42/5</f>
        <v>0.2</v>
      </c>
      <c r="AE42" s="37">
        <v>1</v>
      </c>
      <c r="AF42" s="80">
        <f>AE42/5</f>
        <v>0.2</v>
      </c>
      <c r="AG42" s="37">
        <v>2</v>
      </c>
      <c r="AH42" s="80">
        <f>AG42/5</f>
        <v>0.4</v>
      </c>
      <c r="AI42" s="37">
        <v>1</v>
      </c>
      <c r="AJ42" s="80">
        <f>AI42/5</f>
        <v>0.2</v>
      </c>
      <c r="AK42" s="37">
        <v>1</v>
      </c>
      <c r="AL42" s="80">
        <f>AK42/5</f>
        <v>0.2</v>
      </c>
      <c r="AM42" s="45"/>
      <c r="AN42" s="45"/>
    </row>
    <row r="43" spans="1:55" x14ac:dyDescent="0.3">
      <c r="A43" s="45"/>
      <c r="B43" s="33"/>
      <c r="C43" s="37"/>
      <c r="D43" s="80"/>
      <c r="E43" s="37"/>
      <c r="F43" s="80"/>
      <c r="G43" s="37"/>
      <c r="H43" s="80"/>
      <c r="I43" s="37"/>
      <c r="J43" s="80"/>
      <c r="K43" s="39"/>
      <c r="L43" s="80"/>
      <c r="M43" s="37"/>
      <c r="N43" s="80"/>
      <c r="O43" s="37"/>
      <c r="P43" s="80"/>
      <c r="Q43" s="39"/>
      <c r="R43" s="80"/>
      <c r="S43" s="37"/>
      <c r="T43" s="80"/>
      <c r="U43" s="37"/>
      <c r="V43" s="80"/>
      <c r="W43" s="37"/>
      <c r="X43" s="80"/>
      <c r="Y43" s="37"/>
      <c r="Z43" s="80"/>
      <c r="AA43" s="37"/>
      <c r="AB43" s="80"/>
      <c r="AC43" s="37"/>
      <c r="AD43" s="80"/>
      <c r="AE43" s="37"/>
      <c r="AF43" s="80"/>
      <c r="AG43" s="37"/>
      <c r="AH43" s="80"/>
      <c r="AI43" s="37"/>
      <c r="AJ43" s="80"/>
      <c r="AK43" s="37"/>
      <c r="AL43" s="80"/>
      <c r="AM43" s="45"/>
      <c r="AN43" s="45"/>
    </row>
    <row r="44" spans="1:55" x14ac:dyDescent="0.3">
      <c r="A44" s="45"/>
      <c r="B44" s="29" t="s">
        <v>4</v>
      </c>
      <c r="C44" s="37"/>
      <c r="D44" s="80"/>
      <c r="E44" s="37"/>
      <c r="F44" s="80"/>
      <c r="G44" s="37"/>
      <c r="H44" s="80"/>
      <c r="I44" s="37"/>
      <c r="J44" s="80"/>
      <c r="K44" s="39"/>
      <c r="L44" s="80"/>
      <c r="M44" s="37"/>
      <c r="N44" s="80"/>
      <c r="O44" s="37"/>
      <c r="P44" s="80"/>
      <c r="Q44" s="39"/>
      <c r="R44" s="80"/>
      <c r="S44" s="37"/>
      <c r="T44" s="80"/>
      <c r="U44" s="37"/>
      <c r="V44" s="80"/>
      <c r="W44" s="37"/>
      <c r="X44" s="80"/>
      <c r="Y44" s="37"/>
      <c r="Z44" s="80"/>
      <c r="AA44" s="37"/>
      <c r="AB44" s="80"/>
      <c r="AC44" s="37"/>
      <c r="AD44" s="80"/>
      <c r="AE44" s="37"/>
      <c r="AF44" s="80"/>
      <c r="AG44" s="37"/>
      <c r="AH44" s="80"/>
      <c r="AI44" s="37"/>
      <c r="AJ44" s="80"/>
      <c r="AK44" s="37"/>
      <c r="AL44" s="80"/>
      <c r="AM44" s="45"/>
      <c r="AN44" s="45"/>
    </row>
    <row r="45" spans="1:55" x14ac:dyDescent="0.3">
      <c r="A45" s="45"/>
      <c r="B45" s="33" t="s">
        <v>18</v>
      </c>
      <c r="C45" s="37">
        <v>2</v>
      </c>
      <c r="D45" s="80">
        <f>C45/9</f>
        <v>0.22222222222222221</v>
      </c>
      <c r="E45" s="37">
        <v>0</v>
      </c>
      <c r="F45" s="80">
        <f>E45/9</f>
        <v>0</v>
      </c>
      <c r="G45" s="37">
        <v>2</v>
      </c>
      <c r="H45" s="80">
        <f>G45/9</f>
        <v>0.22222222222222221</v>
      </c>
      <c r="I45" s="37">
        <v>3</v>
      </c>
      <c r="J45" s="80">
        <f>I45/9</f>
        <v>0.33333333333333331</v>
      </c>
      <c r="K45" s="39">
        <v>2</v>
      </c>
      <c r="L45" s="80">
        <f>K45/9</f>
        <v>0.22222222222222221</v>
      </c>
      <c r="M45" s="37">
        <v>2</v>
      </c>
      <c r="N45" s="80">
        <f>M45/9</f>
        <v>0.22222222222222221</v>
      </c>
      <c r="O45" s="37">
        <v>7</v>
      </c>
      <c r="P45" s="80">
        <f>O45/9</f>
        <v>0.77777777777777779</v>
      </c>
      <c r="Q45" s="39">
        <v>4</v>
      </c>
      <c r="R45" s="80">
        <f>Q45/9</f>
        <v>0.44444444444444442</v>
      </c>
      <c r="S45" s="37">
        <v>4</v>
      </c>
      <c r="T45" s="80">
        <f>S45/9</f>
        <v>0.44444444444444442</v>
      </c>
      <c r="U45" s="37">
        <v>3</v>
      </c>
      <c r="V45" s="80">
        <f>U45/9</f>
        <v>0.33333333333333331</v>
      </c>
      <c r="W45" s="37">
        <v>2</v>
      </c>
      <c r="X45" s="80">
        <f>W45/9</f>
        <v>0.22222222222222221</v>
      </c>
      <c r="Y45" s="37">
        <v>2</v>
      </c>
      <c r="Z45" s="80">
        <f>Y45/9</f>
        <v>0.22222222222222221</v>
      </c>
      <c r="AA45" s="37">
        <v>4</v>
      </c>
      <c r="AB45" s="80">
        <f>AA45/9</f>
        <v>0.44444444444444442</v>
      </c>
      <c r="AC45" s="37">
        <v>2</v>
      </c>
      <c r="AD45" s="80">
        <f>AC45/9</f>
        <v>0.22222222222222221</v>
      </c>
      <c r="AE45" s="37">
        <v>2</v>
      </c>
      <c r="AF45" s="80">
        <f>AE45/9</f>
        <v>0.22222222222222221</v>
      </c>
      <c r="AG45" s="37">
        <v>6</v>
      </c>
      <c r="AH45" s="80">
        <f>AG45/9</f>
        <v>0.66666666666666663</v>
      </c>
      <c r="AI45" s="37">
        <v>3</v>
      </c>
      <c r="AJ45" s="80">
        <f>AI45/9</f>
        <v>0.33333333333333331</v>
      </c>
      <c r="AK45" s="37">
        <v>3</v>
      </c>
      <c r="AL45" s="80">
        <f>AK45/9</f>
        <v>0.33333333333333331</v>
      </c>
      <c r="AM45" s="45"/>
      <c r="AN45" s="45"/>
    </row>
    <row r="46" spans="1:55" x14ac:dyDescent="0.3">
      <c r="A46" s="45"/>
      <c r="B46" s="33" t="s">
        <v>70</v>
      </c>
      <c r="C46" s="37">
        <v>5</v>
      </c>
      <c r="D46" s="80">
        <f>C46/7</f>
        <v>0.7142857142857143</v>
      </c>
      <c r="E46" s="37">
        <v>3</v>
      </c>
      <c r="F46" s="80">
        <f>E46/7</f>
        <v>0.42857142857142855</v>
      </c>
      <c r="G46" s="37">
        <v>2</v>
      </c>
      <c r="H46" s="80">
        <f>G46/7</f>
        <v>0.2857142857142857</v>
      </c>
      <c r="I46" s="37">
        <v>4</v>
      </c>
      <c r="J46" s="80">
        <f>I46/7</f>
        <v>0.5714285714285714</v>
      </c>
      <c r="K46" s="39">
        <v>2</v>
      </c>
      <c r="L46" s="80">
        <f>K46/7</f>
        <v>0.2857142857142857</v>
      </c>
      <c r="M46" s="37">
        <v>2</v>
      </c>
      <c r="N46" s="80">
        <f>M46/7</f>
        <v>0.2857142857142857</v>
      </c>
      <c r="O46" s="37">
        <v>5</v>
      </c>
      <c r="P46" s="80">
        <f>O46/7</f>
        <v>0.7142857142857143</v>
      </c>
      <c r="Q46" s="39">
        <v>4</v>
      </c>
      <c r="R46" s="80">
        <f>Q46/7</f>
        <v>0.5714285714285714</v>
      </c>
      <c r="S46" s="37">
        <v>4</v>
      </c>
      <c r="T46" s="80">
        <f>S46/7</f>
        <v>0.5714285714285714</v>
      </c>
      <c r="U46" s="37">
        <v>1</v>
      </c>
      <c r="V46" s="80">
        <f>U46/7</f>
        <v>0.14285714285714285</v>
      </c>
      <c r="W46" s="37">
        <v>0</v>
      </c>
      <c r="X46" s="80">
        <f>W46/7</f>
        <v>0</v>
      </c>
      <c r="Y46" s="37">
        <v>0</v>
      </c>
      <c r="Z46" s="80">
        <f>Y46/7</f>
        <v>0</v>
      </c>
      <c r="AA46" s="37">
        <v>1</v>
      </c>
      <c r="AB46" s="80">
        <f>AA46/7</f>
        <v>0.14285714285714285</v>
      </c>
      <c r="AC46" s="37">
        <v>0</v>
      </c>
      <c r="AD46" s="80">
        <f>AC46/7</f>
        <v>0</v>
      </c>
      <c r="AE46" s="37">
        <v>0</v>
      </c>
      <c r="AF46" s="80">
        <f>AE46/7</f>
        <v>0</v>
      </c>
      <c r="AG46" s="37">
        <v>4</v>
      </c>
      <c r="AH46" s="80">
        <f>AG46/7</f>
        <v>0.5714285714285714</v>
      </c>
      <c r="AI46" s="37">
        <v>2</v>
      </c>
      <c r="AJ46" s="80">
        <f>AI46/7</f>
        <v>0.2857142857142857</v>
      </c>
      <c r="AK46" s="37">
        <v>3</v>
      </c>
      <c r="AL46" s="80">
        <f>AK46/7</f>
        <v>0.42857142857142855</v>
      </c>
      <c r="AM46" s="45"/>
      <c r="AN46" s="45"/>
    </row>
    <row r="47" spans="1:55" x14ac:dyDescent="0.3">
      <c r="A47" s="45"/>
      <c r="B47" s="33" t="s">
        <v>95</v>
      </c>
      <c r="C47" s="37">
        <v>2</v>
      </c>
      <c r="D47" s="80">
        <f>C47/10</f>
        <v>0.2</v>
      </c>
      <c r="E47" s="37">
        <v>1</v>
      </c>
      <c r="F47" s="80">
        <f>E47/10</f>
        <v>0.1</v>
      </c>
      <c r="G47" s="37">
        <v>0</v>
      </c>
      <c r="H47" s="80">
        <f>G47/10</f>
        <v>0</v>
      </c>
      <c r="I47" s="37">
        <v>5</v>
      </c>
      <c r="J47" s="80">
        <f>I47/10</f>
        <v>0.5</v>
      </c>
      <c r="K47" s="39">
        <v>2</v>
      </c>
      <c r="L47" s="80">
        <f>K47/10</f>
        <v>0.2</v>
      </c>
      <c r="M47" s="37">
        <v>0</v>
      </c>
      <c r="N47" s="80">
        <f>M47/10</f>
        <v>0</v>
      </c>
      <c r="O47" s="37">
        <v>10</v>
      </c>
      <c r="P47" s="80">
        <f>O47/10</f>
        <v>1</v>
      </c>
      <c r="Q47" s="39">
        <v>7</v>
      </c>
      <c r="R47" s="80">
        <f>Q47/10</f>
        <v>0.7</v>
      </c>
      <c r="S47" s="37">
        <v>1</v>
      </c>
      <c r="T47" s="80">
        <f>S47/10</f>
        <v>0.1</v>
      </c>
      <c r="U47" s="37">
        <v>3</v>
      </c>
      <c r="V47" s="80">
        <f>U47/10</f>
        <v>0.3</v>
      </c>
      <c r="W47" s="37">
        <v>1</v>
      </c>
      <c r="X47" s="80">
        <f>W47/10</f>
        <v>0.1</v>
      </c>
      <c r="Y47" s="37">
        <v>0</v>
      </c>
      <c r="Z47" s="80">
        <f>Y47/10</f>
        <v>0</v>
      </c>
      <c r="AA47" s="37">
        <v>5</v>
      </c>
      <c r="AB47" s="80">
        <f>AA47/10</f>
        <v>0.5</v>
      </c>
      <c r="AC47" s="37">
        <v>2</v>
      </c>
      <c r="AD47" s="80">
        <f>AC47/10</f>
        <v>0.2</v>
      </c>
      <c r="AE47" s="37">
        <v>0</v>
      </c>
      <c r="AF47" s="80">
        <f>AE47/10</f>
        <v>0</v>
      </c>
      <c r="AG47" s="37">
        <v>6</v>
      </c>
      <c r="AH47" s="80">
        <f>AG47/10</f>
        <v>0.6</v>
      </c>
      <c r="AI47" s="37">
        <v>3</v>
      </c>
      <c r="AJ47" s="80">
        <f>AI47/10</f>
        <v>0.3</v>
      </c>
      <c r="AK47" s="37">
        <v>1</v>
      </c>
      <c r="AL47" s="80">
        <f>AK47/10</f>
        <v>0.1</v>
      </c>
      <c r="AM47" s="45"/>
      <c r="AN47" s="45"/>
    </row>
    <row r="48" spans="1:55" x14ac:dyDescent="0.3">
      <c r="A48" s="45"/>
      <c r="B48" s="33" t="s">
        <v>21</v>
      </c>
      <c r="C48" s="37">
        <v>3</v>
      </c>
      <c r="D48" s="80">
        <f>C48/5</f>
        <v>0.6</v>
      </c>
      <c r="E48" s="37">
        <v>3</v>
      </c>
      <c r="F48" s="80">
        <f>E48/5</f>
        <v>0.6</v>
      </c>
      <c r="G48" s="37">
        <v>1</v>
      </c>
      <c r="H48" s="80">
        <f>G48/5</f>
        <v>0.2</v>
      </c>
      <c r="I48" s="37">
        <v>4</v>
      </c>
      <c r="J48" s="80">
        <f>I48/5</f>
        <v>0.8</v>
      </c>
      <c r="K48" s="39">
        <v>2</v>
      </c>
      <c r="L48" s="80">
        <f>K48/5</f>
        <v>0.4</v>
      </c>
      <c r="M48" s="37">
        <v>2</v>
      </c>
      <c r="N48" s="80">
        <f>M48/5</f>
        <v>0.4</v>
      </c>
      <c r="O48" s="37">
        <v>4</v>
      </c>
      <c r="P48" s="80">
        <f>O48/5</f>
        <v>0.8</v>
      </c>
      <c r="Q48" s="39">
        <v>3</v>
      </c>
      <c r="R48" s="80">
        <f>Q48/5</f>
        <v>0.6</v>
      </c>
      <c r="S48" s="37">
        <v>2</v>
      </c>
      <c r="T48" s="80">
        <f>S48/5</f>
        <v>0.4</v>
      </c>
      <c r="U48" s="37">
        <v>4</v>
      </c>
      <c r="V48" s="80">
        <f>U48/5</f>
        <v>0.8</v>
      </c>
      <c r="W48" s="37">
        <v>2</v>
      </c>
      <c r="X48" s="80">
        <f>W48/5</f>
        <v>0.4</v>
      </c>
      <c r="Y48" s="37">
        <v>0</v>
      </c>
      <c r="Z48" s="80">
        <f>Y48/5</f>
        <v>0</v>
      </c>
      <c r="AA48" s="37">
        <v>4</v>
      </c>
      <c r="AB48" s="80">
        <f>AA48/5</f>
        <v>0.8</v>
      </c>
      <c r="AC48" s="37">
        <v>3</v>
      </c>
      <c r="AD48" s="80">
        <f>AC48/5</f>
        <v>0.6</v>
      </c>
      <c r="AE48" s="37">
        <v>2</v>
      </c>
      <c r="AF48" s="80">
        <f>AE48/5</f>
        <v>0.4</v>
      </c>
      <c r="AG48" s="37">
        <v>3</v>
      </c>
      <c r="AH48" s="80">
        <f>AG48/5</f>
        <v>0.6</v>
      </c>
      <c r="AI48" s="37">
        <v>2</v>
      </c>
      <c r="AJ48" s="80">
        <f>AI48/5</f>
        <v>0.4</v>
      </c>
      <c r="AK48" s="37">
        <v>2</v>
      </c>
      <c r="AL48" s="80">
        <f>AK48/5</f>
        <v>0.4</v>
      </c>
      <c r="AM48" s="45"/>
      <c r="AN48" s="45"/>
    </row>
    <row r="49" spans="1:40" x14ac:dyDescent="0.3">
      <c r="A49" s="45"/>
      <c r="B49" s="33" t="s">
        <v>46</v>
      </c>
      <c r="C49" s="37">
        <v>0</v>
      </c>
      <c r="D49" s="80">
        <f>C49/2</f>
        <v>0</v>
      </c>
      <c r="E49" s="37">
        <v>0</v>
      </c>
      <c r="F49" s="80">
        <f>E49/2</f>
        <v>0</v>
      </c>
      <c r="G49" s="37">
        <v>0</v>
      </c>
      <c r="H49" s="80">
        <f>G49/2</f>
        <v>0</v>
      </c>
      <c r="I49" s="37">
        <v>2</v>
      </c>
      <c r="J49" s="80">
        <f>I49/2</f>
        <v>1</v>
      </c>
      <c r="K49" s="39">
        <v>0</v>
      </c>
      <c r="L49" s="80">
        <f>K49/2</f>
        <v>0</v>
      </c>
      <c r="M49" s="37">
        <v>0</v>
      </c>
      <c r="N49" s="80">
        <f>M49/2</f>
        <v>0</v>
      </c>
      <c r="O49" s="37">
        <v>2</v>
      </c>
      <c r="P49" s="80">
        <f>O49/2</f>
        <v>1</v>
      </c>
      <c r="Q49" s="39">
        <v>1</v>
      </c>
      <c r="R49" s="80">
        <f>Q49/2</f>
        <v>0.5</v>
      </c>
      <c r="S49" s="37">
        <v>1</v>
      </c>
      <c r="T49" s="80">
        <f>S49/2</f>
        <v>0.5</v>
      </c>
      <c r="U49" s="37">
        <v>2</v>
      </c>
      <c r="V49" s="80">
        <f>U49/2</f>
        <v>1</v>
      </c>
      <c r="W49" s="37">
        <v>0</v>
      </c>
      <c r="X49" s="80">
        <f>W49/2</f>
        <v>0</v>
      </c>
      <c r="Y49" s="37">
        <v>0</v>
      </c>
      <c r="Z49" s="80">
        <f>Y49/2</f>
        <v>0</v>
      </c>
      <c r="AA49" s="37">
        <v>1</v>
      </c>
      <c r="AB49" s="80">
        <f>AA49/2</f>
        <v>0.5</v>
      </c>
      <c r="AC49" s="37">
        <v>0</v>
      </c>
      <c r="AD49" s="80">
        <f>AC49/2</f>
        <v>0</v>
      </c>
      <c r="AE49" s="37">
        <v>0</v>
      </c>
      <c r="AF49" s="80">
        <f>AE49/2</f>
        <v>0</v>
      </c>
      <c r="AG49" s="37">
        <v>0</v>
      </c>
      <c r="AH49" s="80">
        <f>AG49/2</f>
        <v>0</v>
      </c>
      <c r="AI49" s="37">
        <v>0</v>
      </c>
      <c r="AJ49" s="80">
        <f>AI49/2</f>
        <v>0</v>
      </c>
      <c r="AK49" s="37">
        <v>0</v>
      </c>
      <c r="AL49" s="80">
        <f>AK49/2</f>
        <v>0</v>
      </c>
      <c r="AM49" s="45"/>
      <c r="AN49" s="45"/>
    </row>
    <row r="50" spans="1:40" x14ac:dyDescent="0.3">
      <c r="A50" s="45"/>
      <c r="B50" s="33" t="s">
        <v>47</v>
      </c>
      <c r="C50" s="37">
        <v>4</v>
      </c>
      <c r="D50" s="80">
        <f>C50/8</f>
        <v>0.5</v>
      </c>
      <c r="E50" s="37">
        <v>2</v>
      </c>
      <c r="F50" s="80">
        <f>E50/8</f>
        <v>0.25</v>
      </c>
      <c r="G50" s="37">
        <v>2</v>
      </c>
      <c r="H50" s="80">
        <f>G50/8</f>
        <v>0.25</v>
      </c>
      <c r="I50" s="37">
        <v>4</v>
      </c>
      <c r="J50" s="80">
        <f>I50/8</f>
        <v>0.5</v>
      </c>
      <c r="K50" s="39">
        <v>2</v>
      </c>
      <c r="L50" s="80">
        <f>K50/8</f>
        <v>0.25</v>
      </c>
      <c r="M50" s="37">
        <v>3</v>
      </c>
      <c r="N50" s="80">
        <f>M50/8</f>
        <v>0.375</v>
      </c>
      <c r="O50" s="37">
        <v>7</v>
      </c>
      <c r="P50" s="80">
        <f>O50/8</f>
        <v>0.875</v>
      </c>
      <c r="Q50" s="39">
        <v>4</v>
      </c>
      <c r="R50" s="80">
        <f>Q50/8</f>
        <v>0.5</v>
      </c>
      <c r="S50" s="37">
        <v>4</v>
      </c>
      <c r="T50" s="80">
        <f>S50/8</f>
        <v>0.5</v>
      </c>
      <c r="U50" s="37">
        <v>6</v>
      </c>
      <c r="V50" s="80">
        <f>U50/8</f>
        <v>0.75</v>
      </c>
      <c r="W50" s="37">
        <v>3</v>
      </c>
      <c r="X50" s="80">
        <f>W50/8</f>
        <v>0.375</v>
      </c>
      <c r="Y50" s="37">
        <v>3</v>
      </c>
      <c r="Z50" s="80">
        <f>Y50/8</f>
        <v>0.375</v>
      </c>
      <c r="AA50" s="37">
        <v>6</v>
      </c>
      <c r="AB50" s="80">
        <f>AA50/8</f>
        <v>0.75</v>
      </c>
      <c r="AC50" s="37">
        <v>3</v>
      </c>
      <c r="AD50" s="80">
        <f>AC50/8</f>
        <v>0.375</v>
      </c>
      <c r="AE50" s="37">
        <v>3</v>
      </c>
      <c r="AF50" s="80">
        <f>AE50/8</f>
        <v>0.375</v>
      </c>
      <c r="AG50" s="37">
        <v>2</v>
      </c>
      <c r="AH50" s="80">
        <f>AG50/8</f>
        <v>0.25</v>
      </c>
      <c r="AI50" s="37">
        <v>2</v>
      </c>
      <c r="AJ50" s="80">
        <f>AI50/8</f>
        <v>0.25</v>
      </c>
      <c r="AK50" s="37">
        <v>2</v>
      </c>
      <c r="AL50" s="80">
        <f>AK50/8</f>
        <v>0.25</v>
      </c>
      <c r="AM50" s="45"/>
      <c r="AN50" s="45"/>
    </row>
    <row r="51" spans="1:40" x14ac:dyDescent="0.3">
      <c r="A51" s="45"/>
      <c r="B51" s="33" t="s">
        <v>96</v>
      </c>
      <c r="C51" s="37">
        <v>6</v>
      </c>
      <c r="D51" s="80">
        <f>C51/10</f>
        <v>0.6</v>
      </c>
      <c r="E51" s="37">
        <v>3</v>
      </c>
      <c r="F51" s="80">
        <f>E51/10</f>
        <v>0.3</v>
      </c>
      <c r="G51" s="37">
        <v>3</v>
      </c>
      <c r="H51" s="80">
        <f>G51/10</f>
        <v>0.3</v>
      </c>
      <c r="I51" s="37">
        <v>6</v>
      </c>
      <c r="J51" s="80">
        <f>I51/10</f>
        <v>0.6</v>
      </c>
      <c r="K51" s="39">
        <v>3</v>
      </c>
      <c r="L51" s="80">
        <f>K51/10</f>
        <v>0.3</v>
      </c>
      <c r="M51" s="37">
        <v>3</v>
      </c>
      <c r="N51" s="80">
        <f>M51/10</f>
        <v>0.3</v>
      </c>
      <c r="O51" s="37">
        <v>6</v>
      </c>
      <c r="P51" s="80">
        <f>O51/10</f>
        <v>0.6</v>
      </c>
      <c r="Q51" s="39">
        <v>3</v>
      </c>
      <c r="R51" s="80">
        <f>Q51/10</f>
        <v>0.3</v>
      </c>
      <c r="S51" s="37">
        <v>3</v>
      </c>
      <c r="T51" s="80">
        <f>S51/10</f>
        <v>0.3</v>
      </c>
      <c r="U51" s="37">
        <v>4</v>
      </c>
      <c r="V51" s="80">
        <f>U51/10</f>
        <v>0.4</v>
      </c>
      <c r="W51" s="37">
        <v>1</v>
      </c>
      <c r="X51" s="80">
        <f>W51/10</f>
        <v>0.1</v>
      </c>
      <c r="Y51" s="37">
        <v>1</v>
      </c>
      <c r="Z51" s="80">
        <f>Y51/10</f>
        <v>0.1</v>
      </c>
      <c r="AA51" s="37">
        <v>4</v>
      </c>
      <c r="AB51" s="80">
        <f>AA51/10</f>
        <v>0.4</v>
      </c>
      <c r="AC51" s="37">
        <v>1</v>
      </c>
      <c r="AD51" s="80">
        <f>AC51/10</f>
        <v>0.1</v>
      </c>
      <c r="AE51" s="37">
        <v>1</v>
      </c>
      <c r="AF51" s="80">
        <f>AE51/10</f>
        <v>0.1</v>
      </c>
      <c r="AG51" s="37">
        <v>4</v>
      </c>
      <c r="AH51" s="80">
        <f>AG51/10</f>
        <v>0.4</v>
      </c>
      <c r="AI51" s="37">
        <v>1</v>
      </c>
      <c r="AJ51" s="80">
        <f>AI51/10</f>
        <v>0.1</v>
      </c>
      <c r="AK51" s="37">
        <v>1</v>
      </c>
      <c r="AL51" s="80">
        <f>AK51/10</f>
        <v>0.1</v>
      </c>
      <c r="AM51" s="45"/>
      <c r="AN51" s="45"/>
    </row>
    <row r="52" spans="1:40" x14ac:dyDescent="0.3">
      <c r="A52" s="45"/>
      <c r="B52" s="33" t="s">
        <v>25</v>
      </c>
      <c r="C52" s="37">
        <v>3</v>
      </c>
      <c r="D52" s="80">
        <f>C52/4</f>
        <v>0.75</v>
      </c>
      <c r="E52" s="37">
        <v>0</v>
      </c>
      <c r="F52" s="80">
        <f>E52/4</f>
        <v>0</v>
      </c>
      <c r="G52" s="37">
        <v>3</v>
      </c>
      <c r="H52" s="80">
        <f>G52/4</f>
        <v>0.75</v>
      </c>
      <c r="I52" s="37">
        <v>3</v>
      </c>
      <c r="J52" s="80">
        <f>I52/4</f>
        <v>0.75</v>
      </c>
      <c r="K52" s="39">
        <v>3</v>
      </c>
      <c r="L52" s="80">
        <f>K52/4</f>
        <v>0.75</v>
      </c>
      <c r="M52" s="37">
        <v>3</v>
      </c>
      <c r="N52" s="80">
        <f>M52/4</f>
        <v>0.75</v>
      </c>
      <c r="O52" s="37">
        <v>3</v>
      </c>
      <c r="P52" s="80">
        <f>O52/4</f>
        <v>0.75</v>
      </c>
      <c r="Q52" s="39">
        <v>3</v>
      </c>
      <c r="R52" s="80">
        <f>Q52/4</f>
        <v>0.75</v>
      </c>
      <c r="S52" s="37">
        <v>3</v>
      </c>
      <c r="T52" s="80">
        <f>S52/4</f>
        <v>0.75</v>
      </c>
      <c r="U52" s="37">
        <v>1</v>
      </c>
      <c r="V52" s="80">
        <f>U52/4</f>
        <v>0.25</v>
      </c>
      <c r="W52" s="37">
        <v>1</v>
      </c>
      <c r="X52" s="80">
        <f>W52/4</f>
        <v>0.25</v>
      </c>
      <c r="Y52" s="37">
        <v>1</v>
      </c>
      <c r="Z52" s="80">
        <f>Y52/4</f>
        <v>0.25</v>
      </c>
      <c r="AA52" s="37">
        <v>1</v>
      </c>
      <c r="AB52" s="80">
        <f>AA52/4</f>
        <v>0.25</v>
      </c>
      <c r="AC52" s="37">
        <v>1</v>
      </c>
      <c r="AD52" s="80">
        <f>AC52/4</f>
        <v>0.25</v>
      </c>
      <c r="AE52" s="37">
        <v>1</v>
      </c>
      <c r="AF52" s="80">
        <f>AE52/4</f>
        <v>0.25</v>
      </c>
      <c r="AG52" s="37">
        <v>1</v>
      </c>
      <c r="AH52" s="80">
        <f>AG52/4</f>
        <v>0.25</v>
      </c>
      <c r="AI52" s="37">
        <v>1</v>
      </c>
      <c r="AJ52" s="80">
        <f>AI52/4</f>
        <v>0.25</v>
      </c>
      <c r="AK52" s="37">
        <v>1</v>
      </c>
      <c r="AL52" s="80">
        <f>AK52/4</f>
        <v>0.25</v>
      </c>
      <c r="AM52" s="45"/>
      <c r="AN52" s="45"/>
    </row>
    <row r="53" spans="1:40" x14ac:dyDescent="0.3">
      <c r="A53" s="45"/>
      <c r="B53" s="33" t="s">
        <v>26</v>
      </c>
      <c r="C53" s="37">
        <v>1</v>
      </c>
      <c r="D53" s="80">
        <f>C53/5</f>
        <v>0.2</v>
      </c>
      <c r="E53" s="37">
        <v>1</v>
      </c>
      <c r="F53" s="80">
        <f>E53/5</f>
        <v>0.2</v>
      </c>
      <c r="G53" s="37">
        <v>2</v>
      </c>
      <c r="H53" s="80">
        <f>G53/5</f>
        <v>0.4</v>
      </c>
      <c r="I53" s="37">
        <v>1</v>
      </c>
      <c r="J53" s="80">
        <f>I53/5</f>
        <v>0.2</v>
      </c>
      <c r="K53" s="39">
        <v>1</v>
      </c>
      <c r="L53" s="80">
        <f>K53/5</f>
        <v>0.2</v>
      </c>
      <c r="M53" s="37">
        <v>2</v>
      </c>
      <c r="N53" s="80">
        <f>M53/5</f>
        <v>0.4</v>
      </c>
      <c r="O53" s="37">
        <v>2</v>
      </c>
      <c r="P53" s="80">
        <f>O53/5</f>
        <v>0.4</v>
      </c>
      <c r="Q53" s="39">
        <v>1</v>
      </c>
      <c r="R53" s="80">
        <f>Q53/5</f>
        <v>0.2</v>
      </c>
      <c r="S53" s="37">
        <v>2</v>
      </c>
      <c r="T53" s="80">
        <f>S53/5</f>
        <v>0.4</v>
      </c>
      <c r="U53" s="37">
        <v>1</v>
      </c>
      <c r="V53" s="80">
        <f>U53/5</f>
        <v>0.2</v>
      </c>
      <c r="W53" s="37">
        <v>1</v>
      </c>
      <c r="X53" s="80">
        <f>W53/5</f>
        <v>0.2</v>
      </c>
      <c r="Y53" s="37">
        <v>1</v>
      </c>
      <c r="Z53" s="80">
        <f>Y53/5</f>
        <v>0.2</v>
      </c>
      <c r="AA53" s="37">
        <v>1</v>
      </c>
      <c r="AB53" s="80">
        <f>AA53/5</f>
        <v>0.2</v>
      </c>
      <c r="AC53" s="37">
        <v>1</v>
      </c>
      <c r="AD53" s="80">
        <f>AC53/5</f>
        <v>0.2</v>
      </c>
      <c r="AE53" s="37">
        <v>1</v>
      </c>
      <c r="AF53" s="80">
        <f>AE53/5</f>
        <v>0.2</v>
      </c>
      <c r="AG53" s="37">
        <v>2</v>
      </c>
      <c r="AH53" s="80">
        <f>AG53/5</f>
        <v>0.4</v>
      </c>
      <c r="AI53" s="37">
        <v>1</v>
      </c>
      <c r="AJ53" s="80">
        <f>AI53/5</f>
        <v>0.2</v>
      </c>
      <c r="AK53" s="37">
        <v>2</v>
      </c>
      <c r="AL53" s="80">
        <f>AK53/5</f>
        <v>0.4</v>
      </c>
      <c r="AM53" s="45"/>
      <c r="AN53" s="45"/>
    </row>
    <row r="54" spans="1:40" x14ac:dyDescent="0.3">
      <c r="A54" s="45"/>
      <c r="B54" s="33"/>
      <c r="C54" s="37"/>
      <c r="D54" s="80"/>
      <c r="E54" s="37"/>
      <c r="F54" s="80"/>
      <c r="G54" s="37"/>
      <c r="H54" s="80"/>
      <c r="I54" s="37"/>
      <c r="J54" s="80"/>
      <c r="K54" s="39"/>
      <c r="L54" s="80"/>
      <c r="M54" s="37"/>
      <c r="N54" s="80"/>
      <c r="O54" s="37"/>
      <c r="P54" s="80"/>
      <c r="Q54" s="39"/>
      <c r="R54" s="80"/>
      <c r="S54" s="37"/>
      <c r="T54" s="80"/>
      <c r="U54" s="37"/>
      <c r="V54" s="80"/>
      <c r="W54" s="37"/>
      <c r="X54" s="80"/>
      <c r="Y54" s="37"/>
      <c r="Z54" s="80"/>
      <c r="AA54" s="37"/>
      <c r="AB54" s="80"/>
      <c r="AC54" s="37"/>
      <c r="AD54" s="80"/>
      <c r="AE54" s="37"/>
      <c r="AF54" s="80"/>
      <c r="AG54" s="37"/>
      <c r="AH54" s="80"/>
      <c r="AI54" s="37"/>
      <c r="AJ54" s="80"/>
      <c r="AK54" s="37"/>
      <c r="AL54" s="80"/>
      <c r="AM54" s="45"/>
      <c r="AN54" s="45"/>
    </row>
    <row r="55" spans="1:40" x14ac:dyDescent="0.3">
      <c r="A55" s="45"/>
      <c r="B55" s="29" t="s">
        <v>5</v>
      </c>
      <c r="C55" s="37"/>
      <c r="D55" s="80"/>
      <c r="E55" s="37"/>
      <c r="F55" s="80"/>
      <c r="G55" s="37"/>
      <c r="H55" s="80"/>
      <c r="I55" s="37"/>
      <c r="J55" s="80"/>
      <c r="K55" s="39"/>
      <c r="L55" s="80"/>
      <c r="M55" s="37"/>
      <c r="N55" s="80"/>
      <c r="O55" s="37"/>
      <c r="P55" s="80"/>
      <c r="Q55" s="39"/>
      <c r="R55" s="80"/>
      <c r="S55" s="37"/>
      <c r="T55" s="80"/>
      <c r="U55" s="37"/>
      <c r="V55" s="80"/>
      <c r="W55" s="37"/>
      <c r="X55" s="80"/>
      <c r="Y55" s="37"/>
      <c r="Z55" s="80"/>
      <c r="AA55" s="37"/>
      <c r="AB55" s="80"/>
      <c r="AC55" s="37"/>
      <c r="AD55" s="80"/>
      <c r="AE55" s="37"/>
      <c r="AF55" s="80"/>
      <c r="AG55" s="37"/>
      <c r="AH55" s="80"/>
      <c r="AI55" s="37"/>
      <c r="AJ55" s="80"/>
      <c r="AK55" s="37"/>
      <c r="AL55" s="80"/>
      <c r="AM55" s="45"/>
      <c r="AN55" s="45"/>
    </row>
    <row r="56" spans="1:40" x14ac:dyDescent="0.3">
      <c r="A56" s="45"/>
      <c r="B56" s="33" t="s">
        <v>97</v>
      </c>
      <c r="C56" s="37">
        <v>11</v>
      </c>
      <c r="D56" s="80">
        <f>C56/22</f>
        <v>0.5</v>
      </c>
      <c r="E56" s="37">
        <v>6</v>
      </c>
      <c r="F56" s="80">
        <f>E56/22</f>
        <v>0.27272727272727271</v>
      </c>
      <c r="G56" s="37">
        <v>7</v>
      </c>
      <c r="H56" s="80">
        <f>G56/22</f>
        <v>0.31818181818181818</v>
      </c>
      <c r="I56" s="37">
        <v>14</v>
      </c>
      <c r="J56" s="80">
        <f>I56/22</f>
        <v>0.63636363636363635</v>
      </c>
      <c r="K56" s="39">
        <v>8</v>
      </c>
      <c r="L56" s="80">
        <f>K56/22</f>
        <v>0.36363636363636365</v>
      </c>
      <c r="M56" s="37">
        <v>8</v>
      </c>
      <c r="N56" s="80">
        <f>M56/22</f>
        <v>0.36363636363636365</v>
      </c>
      <c r="O56" s="37">
        <v>20</v>
      </c>
      <c r="P56" s="80">
        <f>O56/22</f>
        <v>0.90909090909090906</v>
      </c>
      <c r="Q56" s="39">
        <v>14</v>
      </c>
      <c r="R56" s="80">
        <f>Q56/22</f>
        <v>0.63636363636363635</v>
      </c>
      <c r="S56" s="37">
        <v>13</v>
      </c>
      <c r="T56" s="80">
        <f>S56/22</f>
        <v>0.59090909090909094</v>
      </c>
      <c r="U56" s="37">
        <v>13</v>
      </c>
      <c r="V56" s="80">
        <f>U56/22</f>
        <v>0.59090909090909094</v>
      </c>
      <c r="W56" s="37">
        <v>7</v>
      </c>
      <c r="X56" s="80">
        <f>W56/22</f>
        <v>0.31818181818181818</v>
      </c>
      <c r="Y56" s="37">
        <v>6</v>
      </c>
      <c r="Z56" s="80">
        <f>Y56/22</f>
        <v>0.27272727272727271</v>
      </c>
      <c r="AA56" s="37">
        <v>14</v>
      </c>
      <c r="AB56" s="80">
        <f>AA56/22</f>
        <v>0.63636363636363635</v>
      </c>
      <c r="AC56" s="37">
        <v>9</v>
      </c>
      <c r="AD56" s="80">
        <f>AC56/22</f>
        <v>0.40909090909090912</v>
      </c>
      <c r="AE56" s="37">
        <v>9</v>
      </c>
      <c r="AF56" s="80">
        <f>AE56/22</f>
        <v>0.40909090909090912</v>
      </c>
      <c r="AG56" s="37">
        <v>13</v>
      </c>
      <c r="AH56" s="80">
        <f>AG56/22</f>
        <v>0.59090909090909094</v>
      </c>
      <c r="AI56" s="37">
        <v>9</v>
      </c>
      <c r="AJ56" s="80">
        <f>AI56/22</f>
        <v>0.40909090909090912</v>
      </c>
      <c r="AK56" s="37">
        <v>10</v>
      </c>
      <c r="AL56" s="80">
        <f>AK56/22</f>
        <v>0.45454545454545453</v>
      </c>
      <c r="AM56" s="45"/>
      <c r="AN56" s="45"/>
    </row>
    <row r="57" spans="1:40" x14ac:dyDescent="0.3">
      <c r="A57" s="45"/>
      <c r="B57" s="33" t="s">
        <v>28</v>
      </c>
      <c r="C57" s="37">
        <v>9</v>
      </c>
      <c r="D57" s="80">
        <f>C57/24</f>
        <v>0.375</v>
      </c>
      <c r="E57" s="37">
        <v>4</v>
      </c>
      <c r="F57" s="80">
        <f>E57/24</f>
        <v>0.16666666666666666</v>
      </c>
      <c r="G57" s="37">
        <v>5</v>
      </c>
      <c r="H57" s="80">
        <f>G57/24</f>
        <v>0.20833333333333334</v>
      </c>
      <c r="I57" s="37">
        <v>11</v>
      </c>
      <c r="J57" s="80">
        <f>I57/24</f>
        <v>0.45833333333333331</v>
      </c>
      <c r="K57" s="39">
        <v>6</v>
      </c>
      <c r="L57" s="80">
        <f>K57/24</f>
        <v>0.25</v>
      </c>
      <c r="M57" s="37">
        <v>5</v>
      </c>
      <c r="N57" s="80">
        <f>M57/24</f>
        <v>0.20833333333333334</v>
      </c>
      <c r="O57" s="37">
        <v>17</v>
      </c>
      <c r="P57" s="80">
        <f>O57/24</f>
        <v>0.70833333333333337</v>
      </c>
      <c r="Q57" s="39">
        <v>11</v>
      </c>
      <c r="R57" s="80">
        <f>Q57/24</f>
        <v>0.45833333333333331</v>
      </c>
      <c r="S57" s="37">
        <v>7</v>
      </c>
      <c r="T57" s="80">
        <f>S57/24</f>
        <v>0.29166666666666669</v>
      </c>
      <c r="U57" s="37">
        <v>8</v>
      </c>
      <c r="V57" s="80">
        <f>U57/24</f>
        <v>0.33333333333333331</v>
      </c>
      <c r="W57" s="37">
        <v>4</v>
      </c>
      <c r="X57" s="80">
        <f>W57/24</f>
        <v>0.16666666666666666</v>
      </c>
      <c r="Y57" s="37">
        <v>2</v>
      </c>
      <c r="Z57" s="80">
        <f>Y57/24</f>
        <v>8.3333333333333329E-2</v>
      </c>
      <c r="AA57" s="37">
        <v>8</v>
      </c>
      <c r="AB57" s="80">
        <f>AA57/24</f>
        <v>0.33333333333333331</v>
      </c>
      <c r="AC57" s="37">
        <v>3</v>
      </c>
      <c r="AD57" s="80">
        <f>AC57/24</f>
        <v>0.125</v>
      </c>
      <c r="AE57" s="37">
        <v>1</v>
      </c>
      <c r="AF57" s="80">
        <f>AE57/24</f>
        <v>4.1666666666666664E-2</v>
      </c>
      <c r="AG57" s="37">
        <v>8</v>
      </c>
      <c r="AH57" s="80">
        <f>AG57/24</f>
        <v>0.33333333333333331</v>
      </c>
      <c r="AI57" s="37">
        <v>4</v>
      </c>
      <c r="AJ57" s="80">
        <f>AI57/24</f>
        <v>0.16666666666666666</v>
      </c>
      <c r="AK57" s="37">
        <v>3</v>
      </c>
      <c r="AL57" s="80">
        <f>AK57/24</f>
        <v>0.125</v>
      </c>
      <c r="AM57" s="45"/>
      <c r="AN57" s="45"/>
    </row>
    <row r="58" spans="1:40" x14ac:dyDescent="0.3">
      <c r="A58" s="45"/>
      <c r="B58" s="40" t="s">
        <v>98</v>
      </c>
      <c r="C58" s="41">
        <v>6</v>
      </c>
      <c r="D58" s="87">
        <f>C58/15</f>
        <v>0.4</v>
      </c>
      <c r="E58" s="41">
        <v>3</v>
      </c>
      <c r="F58" s="87">
        <f>E58/15</f>
        <v>0.2</v>
      </c>
      <c r="G58" s="41">
        <v>3</v>
      </c>
      <c r="H58" s="87">
        <f>G58/15</f>
        <v>0.2</v>
      </c>
      <c r="I58" s="41">
        <v>7</v>
      </c>
      <c r="J58" s="87">
        <f>I58/15</f>
        <v>0.46666666666666667</v>
      </c>
      <c r="K58" s="43">
        <v>3</v>
      </c>
      <c r="L58" s="87">
        <f>K58/15</f>
        <v>0.2</v>
      </c>
      <c r="M58" s="41">
        <v>3</v>
      </c>
      <c r="N58" s="87">
        <f>M58/15</f>
        <v>0.2</v>
      </c>
      <c r="O58" s="41">
        <v>9</v>
      </c>
      <c r="P58" s="87">
        <f>O58/15</f>
        <v>0.6</v>
      </c>
      <c r="Q58" s="43">
        <v>5</v>
      </c>
      <c r="R58" s="87">
        <f>Q58/15</f>
        <v>0.33333333333333331</v>
      </c>
      <c r="S58" s="41">
        <v>4</v>
      </c>
      <c r="T58" s="87">
        <f>S58/15</f>
        <v>0.26666666666666666</v>
      </c>
      <c r="U58" s="41">
        <v>4</v>
      </c>
      <c r="V58" s="87">
        <f>U58/15</f>
        <v>0.26666666666666666</v>
      </c>
      <c r="W58" s="41">
        <v>0</v>
      </c>
      <c r="X58" s="87">
        <f>W58/15</f>
        <v>0</v>
      </c>
      <c r="Y58" s="41">
        <v>0</v>
      </c>
      <c r="Z58" s="87">
        <f>Y58/15</f>
        <v>0</v>
      </c>
      <c r="AA58" s="41">
        <v>5</v>
      </c>
      <c r="AB58" s="87">
        <f>AA58/15</f>
        <v>0.33333333333333331</v>
      </c>
      <c r="AC58" s="41">
        <v>1</v>
      </c>
      <c r="AD58" s="87">
        <f>AC58/15</f>
        <v>6.6666666666666666E-2</v>
      </c>
      <c r="AE58" s="41">
        <v>0</v>
      </c>
      <c r="AF58" s="87">
        <f>AE58/15</f>
        <v>0</v>
      </c>
      <c r="AG58" s="41">
        <v>7</v>
      </c>
      <c r="AH58" s="87">
        <f>AG58/15</f>
        <v>0.46666666666666667</v>
      </c>
      <c r="AI58" s="41">
        <v>2</v>
      </c>
      <c r="AJ58" s="87">
        <f>AI58/15</f>
        <v>0.13333333333333333</v>
      </c>
      <c r="AK58" s="41">
        <v>2</v>
      </c>
      <c r="AL58" s="87">
        <f>AK58/15</f>
        <v>0.13333333333333333</v>
      </c>
      <c r="AM58" s="45"/>
      <c r="AN58" s="45"/>
    </row>
    <row r="59" spans="1:40" x14ac:dyDescent="0.3">
      <c r="A59" s="45"/>
      <c r="B59" s="45"/>
      <c r="C59" s="45"/>
      <c r="D59" s="88"/>
      <c r="E59" s="45"/>
      <c r="F59" s="88"/>
      <c r="G59" s="45"/>
      <c r="H59" s="88"/>
      <c r="I59" s="45"/>
      <c r="J59" s="88"/>
      <c r="K59" s="45"/>
      <c r="L59" s="88"/>
      <c r="M59" s="45"/>
      <c r="N59" s="88"/>
      <c r="O59" s="45"/>
      <c r="P59" s="88"/>
      <c r="Q59" s="45"/>
      <c r="R59" s="88"/>
      <c r="S59" s="45"/>
      <c r="T59" s="88"/>
      <c r="U59" s="45"/>
      <c r="V59" s="88"/>
      <c r="W59" s="45"/>
      <c r="X59" s="88"/>
      <c r="Y59" s="45"/>
      <c r="Z59" s="88"/>
      <c r="AA59" s="45"/>
      <c r="AB59" s="88"/>
      <c r="AC59" s="45"/>
      <c r="AD59" s="88"/>
      <c r="AE59" s="45"/>
      <c r="AF59" s="88"/>
      <c r="AG59" s="45"/>
      <c r="AH59" s="88"/>
      <c r="AI59" s="45"/>
      <c r="AJ59" s="88"/>
      <c r="AK59" s="45"/>
      <c r="AL59" s="88"/>
      <c r="AM59" s="45"/>
      <c r="AN59" s="45"/>
    </row>
    <row r="60" spans="1:40" x14ac:dyDescent="0.3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x14ac:dyDescent="0.3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x14ac:dyDescent="0.3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4.4" customHeight="1" x14ac:dyDescent="0.3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63.6" customHeight="1" x14ac:dyDescent="0.3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ht="17.399999999999999" customHeight="1" x14ac:dyDescent="0.3"/>
    <row r="66" s="11" customFormat="1" ht="17.399999999999999" customHeight="1" x14ac:dyDescent="0.3"/>
    <row r="67" ht="17.399999999999999" customHeight="1" x14ac:dyDescent="0.3"/>
    <row r="91" ht="14.4" customHeight="1" x14ac:dyDescent="0.3"/>
    <row r="92" ht="54" customHeight="1" x14ac:dyDescent="0.3"/>
    <row r="93" ht="17.399999999999999" customHeight="1" x14ac:dyDescent="0.3"/>
    <row r="94" s="11" customFormat="1" ht="17.399999999999999" customHeight="1" x14ac:dyDescent="0.3"/>
    <row r="95" ht="17.399999999999999" customHeight="1" x14ac:dyDescent="0.3"/>
    <row r="122" ht="14.4" customHeight="1" x14ac:dyDescent="0.3"/>
    <row r="123" ht="60" customHeight="1" x14ac:dyDescent="0.3"/>
    <row r="124" ht="17.399999999999999" customHeight="1" x14ac:dyDescent="0.3"/>
    <row r="125" s="11" customFormat="1" ht="17.399999999999999" customHeight="1" x14ac:dyDescent="0.3"/>
    <row r="126" ht="17.399999999999999" customHeight="1" x14ac:dyDescent="0.3"/>
    <row r="150" ht="14.4" customHeight="1" x14ac:dyDescent="0.3"/>
    <row r="151" ht="55.95" customHeight="1" x14ac:dyDescent="0.3"/>
    <row r="152" ht="17.399999999999999" customHeight="1" x14ac:dyDescent="0.3"/>
    <row r="153" s="11" customFormat="1" ht="17.399999999999999" customHeight="1" x14ac:dyDescent="0.3"/>
    <row r="154" ht="17.399999999999999" customHeight="1" x14ac:dyDescent="0.3"/>
  </sheetData>
  <mergeCells count="48">
    <mergeCell ref="C4:AF4"/>
    <mergeCell ref="C5:H5"/>
    <mergeCell ref="I5:N5"/>
    <mergeCell ref="O5:T5"/>
    <mergeCell ref="U5:Z5"/>
    <mergeCell ref="AA5:AF5"/>
    <mergeCell ref="BA5:BC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BA33:BC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C33:H33"/>
    <mergeCell ref="I33:N33"/>
    <mergeCell ref="O33:T33"/>
    <mergeCell ref="U33:Z33"/>
    <mergeCell ref="AA33:AF33"/>
    <mergeCell ref="AG33:AL33"/>
    <mergeCell ref="B2:AF2"/>
    <mergeCell ref="AG34:AH34"/>
    <mergeCell ref="AI34:AJ34"/>
    <mergeCell ref="AK34:AL34"/>
    <mergeCell ref="U34:V34"/>
    <mergeCell ref="W34:X34"/>
    <mergeCell ref="Y34:Z34"/>
    <mergeCell ref="AA34:AB34"/>
    <mergeCell ref="AC34:AD34"/>
    <mergeCell ref="AE34:AF34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  <pageSetup scale="35" orientation="portrait" r:id="rId1"/>
  <rowBreaks count="2" manualBreakCount="2">
    <brk id="59" min="1" max="37" man="1"/>
    <brk id="118" min="1" max="37" man="1"/>
  </rowBreaks>
  <colBreaks count="1" manualBreakCount="1"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="85" zoomScaleNormal="85" workbookViewId="0"/>
  </sheetViews>
  <sheetFormatPr defaultColWidth="9.109375" defaultRowHeight="14.4" x14ac:dyDescent="0.3"/>
  <cols>
    <col min="1" max="1" width="9.109375" style="10"/>
    <col min="2" max="2" width="29.88671875" style="10" bestFit="1" customWidth="1"/>
    <col min="3" max="16384" width="9.109375" style="10"/>
  </cols>
  <sheetData>
    <row r="1" spans="1:39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x14ac:dyDescent="0.3">
      <c r="A2" s="45"/>
      <c r="B2" s="97" t="s">
        <v>140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45"/>
      <c r="AH2" s="45"/>
      <c r="AI2" s="45"/>
      <c r="AJ2" s="45"/>
      <c r="AK2" s="45"/>
      <c r="AL2" s="45"/>
      <c r="AM2" s="45"/>
    </row>
    <row r="3" spans="1:39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x14ac:dyDescent="0.3">
      <c r="A4" s="45"/>
      <c r="B4" s="81"/>
      <c r="C4" s="109" t="s">
        <v>152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0"/>
      <c r="AG4" s="45"/>
      <c r="AH4" s="45"/>
      <c r="AI4" s="45"/>
      <c r="AJ4" s="45"/>
      <c r="AK4" s="45"/>
      <c r="AL4" s="45"/>
      <c r="AM4" s="45"/>
    </row>
    <row r="5" spans="1:39" x14ac:dyDescent="0.3">
      <c r="A5" s="45"/>
      <c r="B5" s="84"/>
      <c r="C5" s="113" t="s">
        <v>85</v>
      </c>
      <c r="D5" s="113"/>
      <c r="E5" s="113"/>
      <c r="F5" s="113"/>
      <c r="G5" s="113"/>
      <c r="H5" s="112"/>
      <c r="I5" s="111" t="s">
        <v>86</v>
      </c>
      <c r="J5" s="113"/>
      <c r="K5" s="113"/>
      <c r="L5" s="113"/>
      <c r="M5" s="113"/>
      <c r="N5" s="112"/>
      <c r="O5" s="111" t="s">
        <v>87</v>
      </c>
      <c r="P5" s="113"/>
      <c r="Q5" s="113"/>
      <c r="R5" s="113"/>
      <c r="S5" s="113"/>
      <c r="T5" s="112"/>
      <c r="U5" s="111" t="s">
        <v>88</v>
      </c>
      <c r="V5" s="113"/>
      <c r="W5" s="113"/>
      <c r="X5" s="113"/>
      <c r="Y5" s="113"/>
      <c r="Z5" s="112"/>
      <c r="AA5" s="111" t="s">
        <v>89</v>
      </c>
      <c r="AB5" s="113"/>
      <c r="AC5" s="113"/>
      <c r="AD5" s="113"/>
      <c r="AE5" s="113"/>
      <c r="AF5" s="112"/>
      <c r="AG5" s="45"/>
      <c r="AH5" s="45"/>
      <c r="AI5" s="45"/>
      <c r="AJ5" s="45"/>
      <c r="AK5" s="45"/>
      <c r="AL5" s="45"/>
      <c r="AM5" s="45"/>
    </row>
    <row r="6" spans="1:39" ht="36" customHeight="1" x14ac:dyDescent="0.3">
      <c r="A6" s="45"/>
      <c r="B6" s="17"/>
      <c r="C6" s="119" t="s">
        <v>90</v>
      </c>
      <c r="D6" s="105"/>
      <c r="E6" s="104" t="s">
        <v>91</v>
      </c>
      <c r="F6" s="105"/>
      <c r="G6" s="120" t="s">
        <v>92</v>
      </c>
      <c r="H6" s="121"/>
      <c r="I6" s="104" t="s">
        <v>90</v>
      </c>
      <c r="J6" s="119"/>
      <c r="K6" s="104" t="s">
        <v>91</v>
      </c>
      <c r="L6" s="105"/>
      <c r="M6" s="120" t="s">
        <v>92</v>
      </c>
      <c r="N6" s="121"/>
      <c r="O6" s="104" t="s">
        <v>90</v>
      </c>
      <c r="P6" s="105"/>
      <c r="Q6" s="104" t="s">
        <v>91</v>
      </c>
      <c r="R6" s="105"/>
      <c r="S6" s="120" t="s">
        <v>92</v>
      </c>
      <c r="T6" s="121"/>
      <c r="U6" s="104" t="s">
        <v>90</v>
      </c>
      <c r="V6" s="105"/>
      <c r="W6" s="104" t="s">
        <v>91</v>
      </c>
      <c r="X6" s="105"/>
      <c r="Y6" s="120" t="s">
        <v>92</v>
      </c>
      <c r="Z6" s="121"/>
      <c r="AA6" s="104" t="s">
        <v>90</v>
      </c>
      <c r="AB6" s="105"/>
      <c r="AC6" s="104" t="s">
        <v>91</v>
      </c>
      <c r="AD6" s="119"/>
      <c r="AE6" s="104" t="s">
        <v>92</v>
      </c>
      <c r="AF6" s="105"/>
      <c r="AG6" s="45"/>
      <c r="AH6" s="45"/>
      <c r="AI6" s="45"/>
      <c r="AJ6" s="45"/>
      <c r="AK6" s="45"/>
      <c r="AL6" s="45"/>
      <c r="AM6" s="45"/>
    </row>
    <row r="7" spans="1:39" x14ac:dyDescent="0.3">
      <c r="A7" s="45"/>
      <c r="B7" s="29"/>
      <c r="C7" s="26" t="s">
        <v>2</v>
      </c>
      <c r="D7" s="27" t="s">
        <v>3</v>
      </c>
      <c r="E7" s="26" t="s">
        <v>2</v>
      </c>
      <c r="F7" s="27" t="s">
        <v>3</v>
      </c>
      <c r="G7" s="26" t="s">
        <v>2</v>
      </c>
      <c r="H7" s="27" t="s">
        <v>3</v>
      </c>
      <c r="I7" s="26" t="s">
        <v>2</v>
      </c>
      <c r="J7" s="27" t="s">
        <v>3</v>
      </c>
      <c r="K7" s="26" t="s">
        <v>2</v>
      </c>
      <c r="L7" s="27" t="s">
        <v>3</v>
      </c>
      <c r="M7" s="26" t="s">
        <v>2</v>
      </c>
      <c r="N7" s="27" t="s">
        <v>3</v>
      </c>
      <c r="O7" s="26" t="s">
        <v>2</v>
      </c>
      <c r="P7" s="27" t="s">
        <v>3</v>
      </c>
      <c r="Q7" s="26" t="s">
        <v>2</v>
      </c>
      <c r="R7" s="27" t="s">
        <v>3</v>
      </c>
      <c r="S7" s="26" t="s">
        <v>2</v>
      </c>
      <c r="T7" s="27" t="s">
        <v>3</v>
      </c>
      <c r="U7" s="26" t="s">
        <v>2</v>
      </c>
      <c r="V7" s="27" t="s">
        <v>3</v>
      </c>
      <c r="W7" s="26" t="s">
        <v>2</v>
      </c>
      <c r="X7" s="27" t="s">
        <v>3</v>
      </c>
      <c r="Y7" s="26" t="s">
        <v>2</v>
      </c>
      <c r="Z7" s="27" t="s">
        <v>3</v>
      </c>
      <c r="AA7" s="26" t="s">
        <v>2</v>
      </c>
      <c r="AB7" s="27" t="s">
        <v>3</v>
      </c>
      <c r="AC7" s="26" t="s">
        <v>2</v>
      </c>
      <c r="AD7" s="27" t="s">
        <v>3</v>
      </c>
      <c r="AE7" s="26" t="s">
        <v>2</v>
      </c>
      <c r="AF7" s="27" t="s">
        <v>3</v>
      </c>
      <c r="AG7" s="45"/>
      <c r="AH7" s="45"/>
      <c r="AI7" s="45"/>
      <c r="AJ7" s="45"/>
      <c r="AK7" s="45"/>
      <c r="AL7" s="45"/>
      <c r="AM7" s="45"/>
    </row>
    <row r="8" spans="1:39" s="58" customFormat="1" x14ac:dyDescent="0.3">
      <c r="A8" s="45"/>
      <c r="B8" s="29" t="s">
        <v>110</v>
      </c>
      <c r="C8" s="30">
        <f>SUM(C11:C14)</f>
        <v>17</v>
      </c>
      <c r="D8" s="31">
        <f>C8/61</f>
        <v>0.27868852459016391</v>
      </c>
      <c r="E8" s="30">
        <f>SUM(E11:E14)</f>
        <v>7</v>
      </c>
      <c r="F8" s="31">
        <f>E8/61</f>
        <v>0.11475409836065574</v>
      </c>
      <c r="G8" s="30">
        <f>SUM(G11:G14)</f>
        <v>0</v>
      </c>
      <c r="H8" s="31">
        <f>G8/61</f>
        <v>0</v>
      </c>
      <c r="I8" s="30">
        <f>SUM(I11:I14)</f>
        <v>24</v>
      </c>
      <c r="J8" s="31">
        <f>I8/61</f>
        <v>0.39344262295081966</v>
      </c>
      <c r="K8" s="30">
        <f>SUM(K11:K14)</f>
        <v>10</v>
      </c>
      <c r="L8" s="31">
        <f>K8/61</f>
        <v>0.16393442622950818</v>
      </c>
      <c r="M8" s="30">
        <f>SUM(M11:M14)</f>
        <v>0</v>
      </c>
      <c r="N8" s="31">
        <f>M8/61</f>
        <v>0</v>
      </c>
      <c r="O8" s="30">
        <f>SUM(O11:O14)</f>
        <v>25</v>
      </c>
      <c r="P8" s="31">
        <f>O8/61</f>
        <v>0.4098360655737705</v>
      </c>
      <c r="Q8" s="30">
        <f>SUM(Q11:Q14)</f>
        <v>13</v>
      </c>
      <c r="R8" s="31">
        <f>Q8/61</f>
        <v>0.21311475409836064</v>
      </c>
      <c r="S8" s="30">
        <f>SUM(S11:S14)</f>
        <v>11</v>
      </c>
      <c r="T8" s="31">
        <f>S8/61</f>
        <v>0.18032786885245902</v>
      </c>
      <c r="U8" s="30">
        <f>SUM(U11:U14)</f>
        <v>25</v>
      </c>
      <c r="V8" s="31">
        <f>U8/61</f>
        <v>0.4098360655737705</v>
      </c>
      <c r="W8" s="30">
        <f>SUM(W11:W14)</f>
        <v>13</v>
      </c>
      <c r="X8" s="31">
        <f>W8/61</f>
        <v>0.21311475409836064</v>
      </c>
      <c r="Y8" s="30">
        <f>SUM(Y11:Y14)</f>
        <v>9</v>
      </c>
      <c r="Z8" s="31">
        <f>Y8/61</f>
        <v>0.14754098360655737</v>
      </c>
      <c r="AA8" s="30">
        <f>SUM(AA11:AA14)</f>
        <v>23</v>
      </c>
      <c r="AB8" s="31">
        <f>AA8/61</f>
        <v>0.37704918032786883</v>
      </c>
      <c r="AC8" s="30">
        <f>SUM(AC11:AC14)</f>
        <v>16</v>
      </c>
      <c r="AD8" s="31">
        <f>AC8/61</f>
        <v>0.26229508196721313</v>
      </c>
      <c r="AE8" s="30">
        <f>SUM(AE11:AE14)</f>
        <v>12</v>
      </c>
      <c r="AF8" s="31">
        <f>AE8/61</f>
        <v>0.19672131147540983</v>
      </c>
      <c r="AG8" s="45"/>
      <c r="AH8" s="45"/>
      <c r="AI8" s="45"/>
      <c r="AJ8" s="45"/>
      <c r="AK8" s="45"/>
      <c r="AL8" s="45"/>
      <c r="AM8" s="45"/>
    </row>
    <row r="9" spans="1:39" x14ac:dyDescent="0.3">
      <c r="A9" s="45"/>
      <c r="B9" s="29"/>
      <c r="C9" s="30"/>
      <c r="D9" s="34"/>
      <c r="E9" s="30"/>
      <c r="F9" s="32"/>
      <c r="G9" s="30"/>
      <c r="H9" s="32"/>
      <c r="I9" s="30"/>
      <c r="J9" s="32"/>
      <c r="K9" s="30"/>
      <c r="L9" s="32"/>
      <c r="M9" s="30"/>
      <c r="N9" s="32"/>
      <c r="O9" s="30"/>
      <c r="P9" s="32"/>
      <c r="Q9" s="30"/>
      <c r="R9" s="32"/>
      <c r="S9" s="30"/>
      <c r="T9" s="32"/>
      <c r="U9" s="30"/>
      <c r="V9" s="32"/>
      <c r="W9" s="30"/>
      <c r="X9" s="32"/>
      <c r="Y9" s="30"/>
      <c r="Z9" s="32"/>
      <c r="AA9" s="30"/>
      <c r="AB9" s="34"/>
      <c r="AC9" s="30"/>
      <c r="AD9" s="32"/>
      <c r="AE9" s="30"/>
      <c r="AF9" s="34"/>
      <c r="AG9" s="45"/>
      <c r="AH9" s="45"/>
      <c r="AI9" s="45"/>
      <c r="AJ9" s="45"/>
      <c r="AK9" s="45"/>
      <c r="AL9" s="45"/>
      <c r="AM9" s="45"/>
    </row>
    <row r="10" spans="1:39" x14ac:dyDescent="0.3">
      <c r="A10" s="45"/>
      <c r="B10" s="29" t="s">
        <v>14</v>
      </c>
      <c r="C10" s="37"/>
      <c r="D10" s="71"/>
      <c r="E10" s="37"/>
      <c r="F10" s="39"/>
      <c r="G10" s="30"/>
      <c r="H10" s="32"/>
      <c r="I10" s="30"/>
      <c r="J10" s="32"/>
      <c r="K10" s="30"/>
      <c r="L10" s="32"/>
      <c r="M10" s="30"/>
      <c r="N10" s="32"/>
      <c r="O10" s="30"/>
      <c r="P10" s="32"/>
      <c r="Q10" s="30"/>
      <c r="R10" s="32"/>
      <c r="S10" s="30"/>
      <c r="T10" s="32"/>
      <c r="U10" s="37"/>
      <c r="V10" s="71"/>
      <c r="W10" s="37"/>
      <c r="X10" s="39"/>
      <c r="Y10" s="30"/>
      <c r="Z10" s="32"/>
      <c r="AA10" s="37"/>
      <c r="AB10" s="71"/>
      <c r="AC10" s="37"/>
      <c r="AD10" s="39"/>
      <c r="AE10" s="37"/>
      <c r="AF10" s="71"/>
      <c r="AG10" s="45"/>
      <c r="AH10" s="45"/>
      <c r="AI10" s="45"/>
      <c r="AJ10" s="45"/>
      <c r="AK10" s="45"/>
      <c r="AL10" s="45"/>
      <c r="AM10" s="45"/>
    </row>
    <row r="11" spans="1:39" x14ac:dyDescent="0.3">
      <c r="A11" s="45"/>
      <c r="B11" s="33" t="s">
        <v>66</v>
      </c>
      <c r="C11" s="37">
        <v>6</v>
      </c>
      <c r="D11" s="80">
        <f>C11/20</f>
        <v>0.3</v>
      </c>
      <c r="E11" s="37">
        <v>1</v>
      </c>
      <c r="F11" s="80">
        <f>E11/20</f>
        <v>0.05</v>
      </c>
      <c r="G11" s="37">
        <v>0</v>
      </c>
      <c r="H11" s="80">
        <f>G11/20</f>
        <v>0</v>
      </c>
      <c r="I11" s="37">
        <v>7</v>
      </c>
      <c r="J11" s="80">
        <f>I11/20</f>
        <v>0.35</v>
      </c>
      <c r="K11" s="37">
        <v>2</v>
      </c>
      <c r="L11" s="80">
        <f>K11/20</f>
        <v>0.1</v>
      </c>
      <c r="M11" s="37">
        <v>0</v>
      </c>
      <c r="N11" s="80">
        <f>M11/20</f>
        <v>0</v>
      </c>
      <c r="O11" s="37">
        <v>9</v>
      </c>
      <c r="P11" s="80">
        <f>O11/20</f>
        <v>0.45</v>
      </c>
      <c r="Q11" s="37">
        <v>4</v>
      </c>
      <c r="R11" s="80">
        <f>Q11/20</f>
        <v>0.2</v>
      </c>
      <c r="S11" s="37">
        <v>4</v>
      </c>
      <c r="T11" s="80">
        <f>S11/20</f>
        <v>0.2</v>
      </c>
      <c r="U11" s="37">
        <v>9</v>
      </c>
      <c r="V11" s="80">
        <f>U11/20</f>
        <v>0.45</v>
      </c>
      <c r="W11" s="37">
        <v>4</v>
      </c>
      <c r="X11" s="80">
        <f>W11/20</f>
        <v>0.2</v>
      </c>
      <c r="Y11" s="37">
        <v>4</v>
      </c>
      <c r="Z11" s="80">
        <f>Y11/20</f>
        <v>0.2</v>
      </c>
      <c r="AA11" s="37">
        <v>9</v>
      </c>
      <c r="AB11" s="80">
        <f>AA11/20</f>
        <v>0.45</v>
      </c>
      <c r="AC11" s="37">
        <v>6</v>
      </c>
      <c r="AD11" s="80">
        <f>AC11/20</f>
        <v>0.3</v>
      </c>
      <c r="AE11" s="37">
        <v>6</v>
      </c>
      <c r="AF11" s="80">
        <f>AE11/20</f>
        <v>0.3</v>
      </c>
      <c r="AG11" s="45"/>
      <c r="AH11" s="45"/>
      <c r="AI11" s="45"/>
      <c r="AJ11" s="45"/>
      <c r="AK11" s="45"/>
      <c r="AL11" s="45"/>
      <c r="AM11" s="45"/>
    </row>
    <row r="12" spans="1:39" x14ac:dyDescent="0.3">
      <c r="A12" s="45"/>
      <c r="B12" s="33" t="s">
        <v>93</v>
      </c>
      <c r="C12" s="37">
        <v>5</v>
      </c>
      <c r="D12" s="80">
        <f>C12/20</f>
        <v>0.25</v>
      </c>
      <c r="E12" s="37">
        <v>2</v>
      </c>
      <c r="F12" s="80">
        <f>E12/20</f>
        <v>0.1</v>
      </c>
      <c r="G12" s="37">
        <v>0</v>
      </c>
      <c r="H12" s="80">
        <f>G12/20</f>
        <v>0</v>
      </c>
      <c r="I12" s="37">
        <v>9</v>
      </c>
      <c r="J12" s="80">
        <f>I12/20</f>
        <v>0.45</v>
      </c>
      <c r="K12" s="37">
        <v>3</v>
      </c>
      <c r="L12" s="80">
        <f>K12/20</f>
        <v>0.15</v>
      </c>
      <c r="M12" s="37">
        <v>0</v>
      </c>
      <c r="N12" s="80">
        <f>M12/20</f>
        <v>0</v>
      </c>
      <c r="O12" s="37">
        <v>8</v>
      </c>
      <c r="P12" s="80">
        <f>O12/20</f>
        <v>0.4</v>
      </c>
      <c r="Q12" s="37">
        <v>4</v>
      </c>
      <c r="R12" s="80">
        <f>Q12/20</f>
        <v>0.2</v>
      </c>
      <c r="S12" s="37">
        <v>2</v>
      </c>
      <c r="T12" s="80">
        <f>S12/20</f>
        <v>0.1</v>
      </c>
      <c r="U12" s="37">
        <v>8</v>
      </c>
      <c r="V12" s="80">
        <f>U12/20</f>
        <v>0.4</v>
      </c>
      <c r="W12" s="37">
        <v>4</v>
      </c>
      <c r="X12" s="80">
        <f>W12/20</f>
        <v>0.2</v>
      </c>
      <c r="Y12" s="37">
        <v>0</v>
      </c>
      <c r="Z12" s="80">
        <f>Y12/20</f>
        <v>0</v>
      </c>
      <c r="AA12" s="37">
        <v>7</v>
      </c>
      <c r="AB12" s="80">
        <f>AA12/20</f>
        <v>0.35</v>
      </c>
      <c r="AC12" s="37">
        <v>5</v>
      </c>
      <c r="AD12" s="80">
        <f>AC12/20</f>
        <v>0.25</v>
      </c>
      <c r="AE12" s="37">
        <v>1</v>
      </c>
      <c r="AF12" s="80">
        <f>AE12/20</f>
        <v>0.05</v>
      </c>
      <c r="AG12" s="45"/>
      <c r="AH12" s="45"/>
      <c r="AI12" s="45"/>
      <c r="AJ12" s="45"/>
      <c r="AK12" s="45"/>
      <c r="AL12" s="45"/>
      <c r="AM12" s="45"/>
    </row>
    <row r="13" spans="1:39" x14ac:dyDescent="0.3">
      <c r="A13" s="45"/>
      <c r="B13" s="33" t="s">
        <v>94</v>
      </c>
      <c r="C13" s="37">
        <v>3</v>
      </c>
      <c r="D13" s="80">
        <f>C13/17</f>
        <v>0.17647058823529413</v>
      </c>
      <c r="E13" s="37">
        <v>2</v>
      </c>
      <c r="F13" s="80">
        <f>E13/17</f>
        <v>0.11764705882352941</v>
      </c>
      <c r="G13" s="37">
        <v>0</v>
      </c>
      <c r="H13" s="80">
        <f>G13/17</f>
        <v>0</v>
      </c>
      <c r="I13" s="37">
        <v>5</v>
      </c>
      <c r="J13" s="80">
        <f>I13/17</f>
        <v>0.29411764705882354</v>
      </c>
      <c r="K13" s="37">
        <v>3</v>
      </c>
      <c r="L13" s="80">
        <f>K13/17</f>
        <v>0.17647058823529413</v>
      </c>
      <c r="M13" s="37">
        <v>0</v>
      </c>
      <c r="N13" s="80">
        <f>M13/17</f>
        <v>0</v>
      </c>
      <c r="O13" s="37">
        <v>5</v>
      </c>
      <c r="P13" s="80">
        <f>O13/17</f>
        <v>0.29411764705882354</v>
      </c>
      <c r="Q13" s="37">
        <v>3</v>
      </c>
      <c r="R13" s="80">
        <f>Q13/17</f>
        <v>0.17647058823529413</v>
      </c>
      <c r="S13" s="37">
        <v>3</v>
      </c>
      <c r="T13" s="80">
        <f>S13/17</f>
        <v>0.17647058823529413</v>
      </c>
      <c r="U13" s="37">
        <v>5</v>
      </c>
      <c r="V13" s="80">
        <f>U13/17</f>
        <v>0.29411764705882354</v>
      </c>
      <c r="W13" s="37">
        <v>3</v>
      </c>
      <c r="X13" s="80">
        <f>W13/17</f>
        <v>0.17647058823529413</v>
      </c>
      <c r="Y13" s="37">
        <v>3</v>
      </c>
      <c r="Z13" s="80">
        <f>Y13/17</f>
        <v>0.17647058823529413</v>
      </c>
      <c r="AA13" s="37">
        <v>5</v>
      </c>
      <c r="AB13" s="80">
        <f>AA13/17</f>
        <v>0.29411764705882354</v>
      </c>
      <c r="AC13" s="37">
        <v>3</v>
      </c>
      <c r="AD13" s="80">
        <f>AC13/17</f>
        <v>0.17647058823529413</v>
      </c>
      <c r="AE13" s="37">
        <v>3</v>
      </c>
      <c r="AF13" s="80">
        <f>AE13/17</f>
        <v>0.17647058823529413</v>
      </c>
      <c r="AG13" s="45"/>
      <c r="AH13" s="45"/>
      <c r="AI13" s="45"/>
      <c r="AJ13" s="45"/>
      <c r="AK13" s="45"/>
      <c r="AL13" s="45"/>
      <c r="AM13" s="45"/>
    </row>
    <row r="14" spans="1:39" x14ac:dyDescent="0.3">
      <c r="A14" s="45"/>
      <c r="B14" s="33" t="s">
        <v>39</v>
      </c>
      <c r="C14" s="37">
        <v>3</v>
      </c>
      <c r="D14" s="80">
        <f>C14/5</f>
        <v>0.6</v>
      </c>
      <c r="E14" s="37">
        <v>2</v>
      </c>
      <c r="F14" s="80">
        <f>E14/5</f>
        <v>0.4</v>
      </c>
      <c r="G14" s="37">
        <v>0</v>
      </c>
      <c r="H14" s="80">
        <f>G14/5</f>
        <v>0</v>
      </c>
      <c r="I14" s="37">
        <v>3</v>
      </c>
      <c r="J14" s="80">
        <f>I14/5</f>
        <v>0.6</v>
      </c>
      <c r="K14" s="37">
        <v>2</v>
      </c>
      <c r="L14" s="80">
        <f>K14/5</f>
        <v>0.4</v>
      </c>
      <c r="M14" s="37">
        <v>0</v>
      </c>
      <c r="N14" s="80">
        <f>M14/5</f>
        <v>0</v>
      </c>
      <c r="O14" s="37">
        <v>3</v>
      </c>
      <c r="P14" s="80">
        <f>O14/5</f>
        <v>0.6</v>
      </c>
      <c r="Q14" s="37">
        <v>2</v>
      </c>
      <c r="R14" s="80">
        <f>Q14/5</f>
        <v>0.4</v>
      </c>
      <c r="S14" s="37">
        <v>2</v>
      </c>
      <c r="T14" s="80">
        <f>S14/5</f>
        <v>0.4</v>
      </c>
      <c r="U14" s="37">
        <v>3</v>
      </c>
      <c r="V14" s="80">
        <f>U14/5</f>
        <v>0.6</v>
      </c>
      <c r="W14" s="37">
        <v>2</v>
      </c>
      <c r="X14" s="80">
        <f>W14/5</f>
        <v>0.4</v>
      </c>
      <c r="Y14" s="37">
        <v>2</v>
      </c>
      <c r="Z14" s="80">
        <f>Y14/5</f>
        <v>0.4</v>
      </c>
      <c r="AA14" s="37">
        <v>2</v>
      </c>
      <c r="AB14" s="80">
        <f>AA14/5</f>
        <v>0.4</v>
      </c>
      <c r="AC14" s="37">
        <v>2</v>
      </c>
      <c r="AD14" s="80">
        <f>AC14/5</f>
        <v>0.4</v>
      </c>
      <c r="AE14" s="37">
        <v>2</v>
      </c>
      <c r="AF14" s="80">
        <f>AE14/5</f>
        <v>0.4</v>
      </c>
      <c r="AG14" s="45"/>
      <c r="AH14" s="45"/>
      <c r="AI14" s="45"/>
      <c r="AJ14" s="45"/>
      <c r="AK14" s="45"/>
      <c r="AL14" s="45"/>
      <c r="AM14" s="45"/>
    </row>
    <row r="15" spans="1:39" x14ac:dyDescent="0.3">
      <c r="A15" s="45"/>
      <c r="B15" s="33"/>
      <c r="C15" s="37"/>
      <c r="D15" s="80"/>
      <c r="E15" s="37"/>
      <c r="F15" s="80"/>
      <c r="G15" s="37"/>
      <c r="H15" s="80"/>
      <c r="I15" s="37"/>
      <c r="J15" s="80"/>
      <c r="K15" s="37"/>
      <c r="L15" s="80"/>
      <c r="M15" s="37"/>
      <c r="N15" s="80"/>
      <c r="O15" s="37"/>
      <c r="P15" s="80"/>
      <c r="Q15" s="37"/>
      <c r="R15" s="80"/>
      <c r="S15" s="37"/>
      <c r="T15" s="80"/>
      <c r="U15" s="37"/>
      <c r="V15" s="80"/>
      <c r="W15" s="37"/>
      <c r="X15" s="80"/>
      <c r="Y15" s="37"/>
      <c r="Z15" s="80"/>
      <c r="AA15" s="37"/>
      <c r="AB15" s="80"/>
      <c r="AC15" s="37"/>
      <c r="AD15" s="80"/>
      <c r="AE15" s="37"/>
      <c r="AF15" s="80"/>
      <c r="AG15" s="45"/>
      <c r="AH15" s="45"/>
      <c r="AI15" s="45"/>
      <c r="AJ15" s="45"/>
      <c r="AK15" s="45"/>
      <c r="AL15" s="45"/>
      <c r="AM15" s="45"/>
    </row>
    <row r="16" spans="1:39" x14ac:dyDescent="0.3">
      <c r="A16" s="45"/>
      <c r="B16" s="29" t="s">
        <v>4</v>
      </c>
      <c r="C16" s="37"/>
      <c r="D16" s="80"/>
      <c r="E16" s="37"/>
      <c r="F16" s="80"/>
      <c r="G16" s="37"/>
      <c r="H16" s="80"/>
      <c r="I16" s="37"/>
      <c r="J16" s="80"/>
      <c r="K16" s="37"/>
      <c r="L16" s="80"/>
      <c r="M16" s="37"/>
      <c r="N16" s="80"/>
      <c r="O16" s="37"/>
      <c r="P16" s="80"/>
      <c r="Q16" s="37"/>
      <c r="R16" s="80"/>
      <c r="S16" s="37"/>
      <c r="T16" s="80"/>
      <c r="U16" s="37"/>
      <c r="V16" s="80"/>
      <c r="W16" s="37"/>
      <c r="X16" s="80"/>
      <c r="Y16" s="37"/>
      <c r="Z16" s="80"/>
      <c r="AA16" s="37"/>
      <c r="AB16" s="80"/>
      <c r="AC16" s="37"/>
      <c r="AD16" s="80"/>
      <c r="AE16" s="37"/>
      <c r="AF16" s="80"/>
      <c r="AG16" s="45"/>
      <c r="AH16" s="45"/>
      <c r="AI16" s="45"/>
      <c r="AJ16" s="45"/>
      <c r="AK16" s="45"/>
      <c r="AL16" s="45"/>
      <c r="AM16" s="45"/>
    </row>
    <row r="17" spans="1:39" x14ac:dyDescent="0.3">
      <c r="A17" s="45"/>
      <c r="B17" s="33" t="s">
        <v>18</v>
      </c>
      <c r="C17" s="37">
        <v>2</v>
      </c>
      <c r="D17" s="80">
        <f>C17/9</f>
        <v>0.22222222222222221</v>
      </c>
      <c r="E17" s="37">
        <v>1</v>
      </c>
      <c r="F17" s="80">
        <f>E17/9</f>
        <v>0.1111111111111111</v>
      </c>
      <c r="G17" s="37">
        <v>0</v>
      </c>
      <c r="H17" s="80">
        <f>G17/9</f>
        <v>0</v>
      </c>
      <c r="I17" s="37">
        <v>4</v>
      </c>
      <c r="J17" s="80">
        <f>I17/9</f>
        <v>0.44444444444444442</v>
      </c>
      <c r="K17" s="37">
        <v>2</v>
      </c>
      <c r="L17" s="80">
        <f>K17/9</f>
        <v>0.22222222222222221</v>
      </c>
      <c r="M17" s="37">
        <v>0</v>
      </c>
      <c r="N17" s="80">
        <f>M17/9</f>
        <v>0</v>
      </c>
      <c r="O17" s="37">
        <v>3</v>
      </c>
      <c r="P17" s="80">
        <f>O17/9</f>
        <v>0.33333333333333331</v>
      </c>
      <c r="Q17" s="37">
        <v>2</v>
      </c>
      <c r="R17" s="80">
        <f>Q17/9</f>
        <v>0.22222222222222221</v>
      </c>
      <c r="S17" s="37">
        <v>3</v>
      </c>
      <c r="T17" s="80">
        <f>S17/9</f>
        <v>0.33333333333333331</v>
      </c>
      <c r="U17" s="37">
        <v>3</v>
      </c>
      <c r="V17" s="80">
        <f>U17/9</f>
        <v>0.33333333333333331</v>
      </c>
      <c r="W17" s="37">
        <v>2</v>
      </c>
      <c r="X17" s="80">
        <f>W17/9</f>
        <v>0.22222222222222221</v>
      </c>
      <c r="Y17" s="37">
        <v>1</v>
      </c>
      <c r="Z17" s="80">
        <f>Y17/9</f>
        <v>0.1111111111111111</v>
      </c>
      <c r="AA17" s="37">
        <v>2</v>
      </c>
      <c r="AB17" s="80">
        <f>AA17/9</f>
        <v>0.22222222222222221</v>
      </c>
      <c r="AC17" s="37">
        <v>2</v>
      </c>
      <c r="AD17" s="80">
        <f>AC17/9</f>
        <v>0.22222222222222221</v>
      </c>
      <c r="AE17" s="37">
        <v>1</v>
      </c>
      <c r="AF17" s="80">
        <f>AE17/9</f>
        <v>0.1111111111111111</v>
      </c>
      <c r="AG17" s="45"/>
      <c r="AH17" s="45"/>
      <c r="AI17" s="45"/>
      <c r="AJ17" s="45"/>
      <c r="AK17" s="45"/>
      <c r="AL17" s="45"/>
      <c r="AM17" s="45"/>
    </row>
    <row r="18" spans="1:39" x14ac:dyDescent="0.3">
      <c r="A18" s="45"/>
      <c r="B18" s="33" t="s">
        <v>70</v>
      </c>
      <c r="C18" s="37">
        <v>0</v>
      </c>
      <c r="D18" s="80">
        <f>C18/7</f>
        <v>0</v>
      </c>
      <c r="E18" s="37">
        <v>0</v>
      </c>
      <c r="F18" s="80">
        <f>E18/7</f>
        <v>0</v>
      </c>
      <c r="G18" s="37">
        <v>0</v>
      </c>
      <c r="H18" s="80">
        <f>G18/7</f>
        <v>0</v>
      </c>
      <c r="I18" s="37">
        <v>0</v>
      </c>
      <c r="J18" s="80">
        <f>I18/7</f>
        <v>0</v>
      </c>
      <c r="K18" s="37">
        <v>0</v>
      </c>
      <c r="L18" s="80">
        <f>K18/7</f>
        <v>0</v>
      </c>
      <c r="M18" s="37">
        <v>0</v>
      </c>
      <c r="N18" s="80">
        <f>M18/7</f>
        <v>0</v>
      </c>
      <c r="O18" s="37">
        <v>0</v>
      </c>
      <c r="P18" s="80">
        <f>O18/7</f>
        <v>0</v>
      </c>
      <c r="Q18" s="37">
        <v>0</v>
      </c>
      <c r="R18" s="80">
        <f>Q18/7</f>
        <v>0</v>
      </c>
      <c r="S18" s="37">
        <v>0</v>
      </c>
      <c r="T18" s="80">
        <f>S18/7</f>
        <v>0</v>
      </c>
      <c r="U18" s="37">
        <v>0</v>
      </c>
      <c r="V18" s="80">
        <f>U18/7</f>
        <v>0</v>
      </c>
      <c r="W18" s="37">
        <v>0</v>
      </c>
      <c r="X18" s="80">
        <f>W18/7</f>
        <v>0</v>
      </c>
      <c r="Y18" s="37">
        <v>0</v>
      </c>
      <c r="Z18" s="80">
        <f>Y18/7</f>
        <v>0</v>
      </c>
      <c r="AA18" s="37">
        <v>0</v>
      </c>
      <c r="AB18" s="80">
        <f>AA18/7</f>
        <v>0</v>
      </c>
      <c r="AC18" s="37">
        <v>0</v>
      </c>
      <c r="AD18" s="80">
        <f>AC18/7</f>
        <v>0</v>
      </c>
      <c r="AE18" s="37">
        <v>0</v>
      </c>
      <c r="AF18" s="80">
        <f>AE18/7</f>
        <v>0</v>
      </c>
      <c r="AG18" s="45"/>
      <c r="AH18" s="45"/>
      <c r="AI18" s="45"/>
      <c r="AJ18" s="45"/>
      <c r="AK18" s="45"/>
      <c r="AL18" s="45"/>
      <c r="AM18" s="45"/>
    </row>
    <row r="19" spans="1:39" x14ac:dyDescent="0.3">
      <c r="A19" s="45"/>
      <c r="B19" s="33" t="s">
        <v>95</v>
      </c>
      <c r="C19" s="37">
        <v>3</v>
      </c>
      <c r="D19" s="80">
        <f>C19/10</f>
        <v>0.3</v>
      </c>
      <c r="E19" s="37">
        <v>1</v>
      </c>
      <c r="F19" s="80">
        <f>E19/10</f>
        <v>0.1</v>
      </c>
      <c r="G19" s="37">
        <v>0</v>
      </c>
      <c r="H19" s="80">
        <f>G19/10</f>
        <v>0</v>
      </c>
      <c r="I19" s="37">
        <v>6</v>
      </c>
      <c r="J19" s="80">
        <f>I19/10</f>
        <v>0.6</v>
      </c>
      <c r="K19" s="37">
        <v>2</v>
      </c>
      <c r="L19" s="80">
        <f>K19/10</f>
        <v>0.2</v>
      </c>
      <c r="M19" s="37">
        <v>0</v>
      </c>
      <c r="N19" s="80">
        <f>M19/10</f>
        <v>0</v>
      </c>
      <c r="O19" s="37">
        <v>6</v>
      </c>
      <c r="P19" s="80">
        <f>O19/10</f>
        <v>0.6</v>
      </c>
      <c r="Q19" s="37">
        <v>3</v>
      </c>
      <c r="R19" s="80">
        <f>Q19/10</f>
        <v>0.3</v>
      </c>
      <c r="S19" s="37">
        <v>0</v>
      </c>
      <c r="T19" s="80">
        <f>S19/10</f>
        <v>0</v>
      </c>
      <c r="U19" s="37">
        <v>6</v>
      </c>
      <c r="V19" s="80">
        <f>U19/10</f>
        <v>0.6</v>
      </c>
      <c r="W19" s="37">
        <v>3</v>
      </c>
      <c r="X19" s="80">
        <f>W19/10</f>
        <v>0.3</v>
      </c>
      <c r="Y19" s="37">
        <v>0</v>
      </c>
      <c r="Z19" s="80">
        <f>Y19/10</f>
        <v>0</v>
      </c>
      <c r="AA19" s="37">
        <v>6</v>
      </c>
      <c r="AB19" s="80">
        <f>AA19/10</f>
        <v>0.6</v>
      </c>
      <c r="AC19" s="37">
        <v>3</v>
      </c>
      <c r="AD19" s="80">
        <f>AC19/10</f>
        <v>0.3</v>
      </c>
      <c r="AE19" s="37">
        <v>0</v>
      </c>
      <c r="AF19" s="80">
        <f>AE19/10</f>
        <v>0</v>
      </c>
      <c r="AG19" s="45"/>
      <c r="AH19" s="45"/>
      <c r="AI19" s="45"/>
      <c r="AJ19" s="45"/>
      <c r="AK19" s="45"/>
      <c r="AL19" s="45"/>
      <c r="AM19" s="45"/>
    </row>
    <row r="20" spans="1:39" x14ac:dyDescent="0.3">
      <c r="A20" s="45"/>
      <c r="B20" s="33" t="s">
        <v>21</v>
      </c>
      <c r="C20" s="37">
        <v>1</v>
      </c>
      <c r="D20" s="80">
        <f>C20/5</f>
        <v>0.2</v>
      </c>
      <c r="E20" s="37">
        <v>0</v>
      </c>
      <c r="F20" s="80">
        <f>E20/5</f>
        <v>0</v>
      </c>
      <c r="G20" s="37">
        <v>0</v>
      </c>
      <c r="H20" s="80">
        <f>G20/5</f>
        <v>0</v>
      </c>
      <c r="I20" s="37">
        <v>1</v>
      </c>
      <c r="J20" s="80">
        <f>I20/5</f>
        <v>0.2</v>
      </c>
      <c r="K20" s="37">
        <v>0</v>
      </c>
      <c r="L20" s="80">
        <f>K20/5</f>
        <v>0</v>
      </c>
      <c r="M20" s="37">
        <v>0</v>
      </c>
      <c r="N20" s="80">
        <f>M20/5</f>
        <v>0</v>
      </c>
      <c r="O20" s="37">
        <v>1</v>
      </c>
      <c r="P20" s="80">
        <f>O20/5</f>
        <v>0.2</v>
      </c>
      <c r="Q20" s="37">
        <v>0</v>
      </c>
      <c r="R20" s="80">
        <f>Q20/5</f>
        <v>0</v>
      </c>
      <c r="S20" s="37">
        <v>0</v>
      </c>
      <c r="T20" s="80">
        <f>S20/5</f>
        <v>0</v>
      </c>
      <c r="U20" s="37">
        <v>1</v>
      </c>
      <c r="V20" s="80">
        <f>U20/5</f>
        <v>0.2</v>
      </c>
      <c r="W20" s="37">
        <v>0</v>
      </c>
      <c r="X20" s="80">
        <f>W20/5</f>
        <v>0</v>
      </c>
      <c r="Y20" s="37">
        <v>0</v>
      </c>
      <c r="Z20" s="80">
        <f>Y20/5</f>
        <v>0</v>
      </c>
      <c r="AA20" s="37">
        <v>1</v>
      </c>
      <c r="AB20" s="80">
        <f>AA20/5</f>
        <v>0.2</v>
      </c>
      <c r="AC20" s="37">
        <v>1</v>
      </c>
      <c r="AD20" s="80">
        <f>AC20/5</f>
        <v>0.2</v>
      </c>
      <c r="AE20" s="37">
        <v>1</v>
      </c>
      <c r="AF20" s="80">
        <f>AE20/5</f>
        <v>0.2</v>
      </c>
      <c r="AG20" s="45"/>
      <c r="AH20" s="45"/>
      <c r="AI20" s="45"/>
      <c r="AJ20" s="45"/>
      <c r="AK20" s="45"/>
      <c r="AL20" s="45"/>
      <c r="AM20" s="45"/>
    </row>
    <row r="21" spans="1:39" x14ac:dyDescent="0.3">
      <c r="A21" s="45"/>
      <c r="B21" s="33" t="s">
        <v>46</v>
      </c>
      <c r="C21" s="37">
        <v>0</v>
      </c>
      <c r="D21" s="80">
        <f>C21/2</f>
        <v>0</v>
      </c>
      <c r="E21" s="37">
        <v>0</v>
      </c>
      <c r="F21" s="80">
        <f>E21/2</f>
        <v>0</v>
      </c>
      <c r="G21" s="37">
        <v>0</v>
      </c>
      <c r="H21" s="80">
        <f>G21/2</f>
        <v>0</v>
      </c>
      <c r="I21" s="37">
        <v>1</v>
      </c>
      <c r="J21" s="80">
        <f>I21/2</f>
        <v>0.5</v>
      </c>
      <c r="K21" s="37">
        <v>0</v>
      </c>
      <c r="L21" s="80">
        <f>K21/2</f>
        <v>0</v>
      </c>
      <c r="M21" s="37">
        <v>0</v>
      </c>
      <c r="N21" s="80">
        <f>M21/2</f>
        <v>0</v>
      </c>
      <c r="O21" s="37">
        <v>1</v>
      </c>
      <c r="P21" s="80">
        <f>O21/2</f>
        <v>0.5</v>
      </c>
      <c r="Q21" s="37">
        <v>0</v>
      </c>
      <c r="R21" s="80">
        <f>Q21/2</f>
        <v>0</v>
      </c>
      <c r="S21" s="37">
        <v>0</v>
      </c>
      <c r="T21" s="80">
        <f>S21/2</f>
        <v>0</v>
      </c>
      <c r="U21" s="37">
        <v>1</v>
      </c>
      <c r="V21" s="80">
        <f>U21/2</f>
        <v>0.5</v>
      </c>
      <c r="W21" s="37">
        <v>0</v>
      </c>
      <c r="X21" s="80">
        <f>W21/2</f>
        <v>0</v>
      </c>
      <c r="Y21" s="37">
        <v>0</v>
      </c>
      <c r="Z21" s="80">
        <f>Y21/2</f>
        <v>0</v>
      </c>
      <c r="AA21" s="37">
        <v>1</v>
      </c>
      <c r="AB21" s="80">
        <f>AA21/2</f>
        <v>0.5</v>
      </c>
      <c r="AC21" s="37">
        <v>0</v>
      </c>
      <c r="AD21" s="80">
        <f>AC21/2</f>
        <v>0</v>
      </c>
      <c r="AE21" s="37">
        <v>0</v>
      </c>
      <c r="AF21" s="80">
        <f>AE21/2</f>
        <v>0</v>
      </c>
      <c r="AG21" s="45"/>
      <c r="AH21" s="45"/>
      <c r="AI21" s="45"/>
      <c r="AJ21" s="45"/>
      <c r="AK21" s="45"/>
      <c r="AL21" s="45"/>
      <c r="AM21" s="45"/>
    </row>
    <row r="22" spans="1:39" x14ac:dyDescent="0.3">
      <c r="A22" s="45"/>
      <c r="B22" s="33" t="s">
        <v>47</v>
      </c>
      <c r="C22" s="37">
        <v>5</v>
      </c>
      <c r="D22" s="80">
        <f>C22/8</f>
        <v>0.625</v>
      </c>
      <c r="E22" s="37">
        <v>4</v>
      </c>
      <c r="F22" s="80">
        <f>E22/8</f>
        <v>0.5</v>
      </c>
      <c r="G22" s="37">
        <v>0</v>
      </c>
      <c r="H22" s="80">
        <f>G22/8</f>
        <v>0</v>
      </c>
      <c r="I22" s="37">
        <v>5</v>
      </c>
      <c r="J22" s="80">
        <f>I22/8</f>
        <v>0.625</v>
      </c>
      <c r="K22" s="37">
        <v>4</v>
      </c>
      <c r="L22" s="80">
        <f>K22/8</f>
        <v>0.5</v>
      </c>
      <c r="M22" s="37">
        <v>0</v>
      </c>
      <c r="N22" s="80">
        <f>M22/8</f>
        <v>0</v>
      </c>
      <c r="O22" s="37">
        <v>5</v>
      </c>
      <c r="P22" s="80">
        <f>O22/8</f>
        <v>0.625</v>
      </c>
      <c r="Q22" s="37">
        <v>4</v>
      </c>
      <c r="R22" s="80">
        <f>Q22/8</f>
        <v>0.5</v>
      </c>
      <c r="S22" s="37">
        <v>4</v>
      </c>
      <c r="T22" s="80">
        <f>S22/8</f>
        <v>0.5</v>
      </c>
      <c r="U22" s="37">
        <v>5</v>
      </c>
      <c r="V22" s="80">
        <f>U22/8</f>
        <v>0.625</v>
      </c>
      <c r="W22" s="37">
        <v>4</v>
      </c>
      <c r="X22" s="80">
        <f>W22/8</f>
        <v>0.5</v>
      </c>
      <c r="Y22" s="37">
        <v>4</v>
      </c>
      <c r="Z22" s="80">
        <f>Y22/8</f>
        <v>0.5</v>
      </c>
      <c r="AA22" s="37">
        <v>4</v>
      </c>
      <c r="AB22" s="80">
        <f>AA22/8</f>
        <v>0.5</v>
      </c>
      <c r="AC22" s="37">
        <v>4</v>
      </c>
      <c r="AD22" s="80">
        <f>AC22/8</f>
        <v>0.5</v>
      </c>
      <c r="AE22" s="37">
        <v>4</v>
      </c>
      <c r="AF22" s="80">
        <f>AE22/8</f>
        <v>0.5</v>
      </c>
      <c r="AG22" s="45"/>
      <c r="AH22" s="45"/>
      <c r="AI22" s="45"/>
      <c r="AJ22" s="45"/>
      <c r="AK22" s="45"/>
      <c r="AL22" s="45"/>
      <c r="AM22" s="45"/>
    </row>
    <row r="23" spans="1:39" x14ac:dyDescent="0.3">
      <c r="A23" s="45"/>
      <c r="B23" s="33" t="s">
        <v>96</v>
      </c>
      <c r="C23" s="37">
        <v>3</v>
      </c>
      <c r="D23" s="80">
        <f>C23/10</f>
        <v>0.3</v>
      </c>
      <c r="E23" s="37">
        <v>0</v>
      </c>
      <c r="F23" s="80">
        <f>E23/10</f>
        <v>0</v>
      </c>
      <c r="G23" s="37">
        <v>0</v>
      </c>
      <c r="H23" s="80">
        <f>G23/10</f>
        <v>0</v>
      </c>
      <c r="I23" s="37">
        <v>3</v>
      </c>
      <c r="J23" s="80">
        <f>I23/10</f>
        <v>0.3</v>
      </c>
      <c r="K23" s="37">
        <v>0</v>
      </c>
      <c r="L23" s="80">
        <f>K23/10</f>
        <v>0</v>
      </c>
      <c r="M23" s="37">
        <v>0</v>
      </c>
      <c r="N23" s="80">
        <f>M23/10</f>
        <v>0</v>
      </c>
      <c r="O23" s="37">
        <v>4</v>
      </c>
      <c r="P23" s="80">
        <f>O23/10</f>
        <v>0.4</v>
      </c>
      <c r="Q23" s="37">
        <v>1</v>
      </c>
      <c r="R23" s="80">
        <f>Q23/10</f>
        <v>0.1</v>
      </c>
      <c r="S23" s="37">
        <v>1</v>
      </c>
      <c r="T23" s="80">
        <f>S23/10</f>
        <v>0.1</v>
      </c>
      <c r="U23" s="37">
        <v>4</v>
      </c>
      <c r="V23" s="80">
        <f>U23/10</f>
        <v>0.4</v>
      </c>
      <c r="W23" s="37">
        <v>1</v>
      </c>
      <c r="X23" s="80">
        <f>W23/10</f>
        <v>0.1</v>
      </c>
      <c r="Y23" s="37">
        <v>1</v>
      </c>
      <c r="Z23" s="80">
        <f>Y23/10</f>
        <v>0.1</v>
      </c>
      <c r="AA23" s="37">
        <v>4</v>
      </c>
      <c r="AB23" s="80">
        <f>AA23/10</f>
        <v>0.4</v>
      </c>
      <c r="AC23" s="37">
        <v>1</v>
      </c>
      <c r="AD23" s="80">
        <f>AC23/10</f>
        <v>0.1</v>
      </c>
      <c r="AE23" s="37">
        <v>1</v>
      </c>
      <c r="AF23" s="80">
        <f>AE23/10</f>
        <v>0.1</v>
      </c>
      <c r="AG23" s="45"/>
      <c r="AH23" s="45"/>
      <c r="AI23" s="45"/>
      <c r="AJ23" s="45"/>
      <c r="AK23" s="45"/>
      <c r="AL23" s="45"/>
      <c r="AM23" s="45"/>
    </row>
    <row r="24" spans="1:39" x14ac:dyDescent="0.3">
      <c r="A24" s="45"/>
      <c r="B24" s="33" t="s">
        <v>25</v>
      </c>
      <c r="C24" s="37">
        <v>1</v>
      </c>
      <c r="D24" s="80">
        <f>C24/4</f>
        <v>0.25</v>
      </c>
      <c r="E24" s="37">
        <v>1</v>
      </c>
      <c r="F24" s="80">
        <f>E24/4</f>
        <v>0.25</v>
      </c>
      <c r="G24" s="37">
        <v>0</v>
      </c>
      <c r="H24" s="80">
        <f>G24/4</f>
        <v>0</v>
      </c>
      <c r="I24" s="37">
        <v>2</v>
      </c>
      <c r="J24" s="80">
        <f>I24/4</f>
        <v>0.5</v>
      </c>
      <c r="K24" s="37">
        <v>2</v>
      </c>
      <c r="L24" s="80">
        <f>K24/4</f>
        <v>0.5</v>
      </c>
      <c r="M24" s="37">
        <v>0</v>
      </c>
      <c r="N24" s="80">
        <f>M24/4</f>
        <v>0</v>
      </c>
      <c r="O24" s="37">
        <v>3</v>
      </c>
      <c r="P24" s="80">
        <f>O24/4</f>
        <v>0.75</v>
      </c>
      <c r="Q24" s="37">
        <v>3</v>
      </c>
      <c r="R24" s="80">
        <f>Q24/4</f>
        <v>0.75</v>
      </c>
      <c r="S24" s="37">
        <v>3</v>
      </c>
      <c r="T24" s="80">
        <f>S24/4</f>
        <v>0.75</v>
      </c>
      <c r="U24" s="37">
        <v>3</v>
      </c>
      <c r="V24" s="80">
        <f>U24/4</f>
        <v>0.75</v>
      </c>
      <c r="W24" s="37">
        <v>3</v>
      </c>
      <c r="X24" s="80">
        <f>W24/4</f>
        <v>0.75</v>
      </c>
      <c r="Y24" s="37">
        <v>3</v>
      </c>
      <c r="Z24" s="80">
        <f>Y24/4</f>
        <v>0.75</v>
      </c>
      <c r="AA24" s="37">
        <v>3</v>
      </c>
      <c r="AB24" s="80">
        <f>AA24/4</f>
        <v>0.75</v>
      </c>
      <c r="AC24" s="37">
        <v>3</v>
      </c>
      <c r="AD24" s="80">
        <f>AC24/4</f>
        <v>0.75</v>
      </c>
      <c r="AE24" s="37">
        <v>3</v>
      </c>
      <c r="AF24" s="80">
        <f>AE24/4</f>
        <v>0.75</v>
      </c>
      <c r="AG24" s="45"/>
      <c r="AH24" s="45"/>
      <c r="AI24" s="45"/>
      <c r="AJ24" s="45"/>
      <c r="AK24" s="45"/>
      <c r="AL24" s="45"/>
      <c r="AM24" s="45"/>
    </row>
    <row r="25" spans="1:39" x14ac:dyDescent="0.3">
      <c r="A25" s="45"/>
      <c r="B25" s="33" t="s">
        <v>26</v>
      </c>
      <c r="C25" s="37">
        <v>2</v>
      </c>
      <c r="D25" s="80">
        <f>C25/5</f>
        <v>0.4</v>
      </c>
      <c r="E25" s="37">
        <v>0</v>
      </c>
      <c r="F25" s="80">
        <f>E25/5</f>
        <v>0</v>
      </c>
      <c r="G25" s="37">
        <v>0</v>
      </c>
      <c r="H25" s="80">
        <f>G25/5</f>
        <v>0</v>
      </c>
      <c r="I25" s="37">
        <v>2</v>
      </c>
      <c r="J25" s="80">
        <f>I25/5</f>
        <v>0.4</v>
      </c>
      <c r="K25" s="37">
        <v>0</v>
      </c>
      <c r="L25" s="80">
        <f>K25/5</f>
        <v>0</v>
      </c>
      <c r="M25" s="37">
        <v>0</v>
      </c>
      <c r="N25" s="80">
        <f>M25/5</f>
        <v>0</v>
      </c>
      <c r="O25" s="37">
        <v>2</v>
      </c>
      <c r="P25" s="80">
        <f>O25/5</f>
        <v>0.4</v>
      </c>
      <c r="Q25" s="37">
        <v>0</v>
      </c>
      <c r="R25" s="80">
        <f>Q25/5</f>
        <v>0</v>
      </c>
      <c r="S25" s="37">
        <v>0</v>
      </c>
      <c r="T25" s="80">
        <f>S25/5</f>
        <v>0</v>
      </c>
      <c r="U25" s="37">
        <v>2</v>
      </c>
      <c r="V25" s="80">
        <f>U25/5</f>
        <v>0.4</v>
      </c>
      <c r="W25" s="37">
        <v>0</v>
      </c>
      <c r="X25" s="80">
        <f>W25/5</f>
        <v>0</v>
      </c>
      <c r="Y25" s="37">
        <v>0</v>
      </c>
      <c r="Z25" s="80">
        <f>Y25/5</f>
        <v>0</v>
      </c>
      <c r="AA25" s="37">
        <v>2</v>
      </c>
      <c r="AB25" s="80">
        <f>AA25/5</f>
        <v>0.4</v>
      </c>
      <c r="AC25" s="37">
        <v>2</v>
      </c>
      <c r="AD25" s="80">
        <f>AC25/5</f>
        <v>0.4</v>
      </c>
      <c r="AE25" s="37">
        <v>2</v>
      </c>
      <c r="AF25" s="80">
        <f>AE25/5</f>
        <v>0.4</v>
      </c>
      <c r="AG25" s="45"/>
      <c r="AH25" s="45"/>
      <c r="AI25" s="45"/>
      <c r="AJ25" s="45"/>
      <c r="AK25" s="45"/>
      <c r="AL25" s="45"/>
      <c r="AM25" s="45"/>
    </row>
    <row r="26" spans="1:39" x14ac:dyDescent="0.3">
      <c r="A26" s="45"/>
      <c r="B26" s="33"/>
      <c r="C26" s="37"/>
      <c r="D26" s="80"/>
      <c r="E26" s="37"/>
      <c r="F26" s="80"/>
      <c r="G26" s="37"/>
      <c r="H26" s="80"/>
      <c r="I26" s="37"/>
      <c r="J26" s="80"/>
      <c r="K26" s="37"/>
      <c r="L26" s="80"/>
      <c r="M26" s="37"/>
      <c r="N26" s="80"/>
      <c r="O26" s="37"/>
      <c r="P26" s="80"/>
      <c r="Q26" s="37"/>
      <c r="R26" s="80"/>
      <c r="S26" s="37"/>
      <c r="T26" s="80"/>
      <c r="U26" s="37"/>
      <c r="V26" s="80"/>
      <c r="W26" s="37"/>
      <c r="X26" s="80"/>
      <c r="Y26" s="37"/>
      <c r="Z26" s="80"/>
      <c r="AA26" s="37"/>
      <c r="AB26" s="80"/>
      <c r="AC26" s="37"/>
      <c r="AD26" s="80"/>
      <c r="AE26" s="37"/>
      <c r="AF26" s="80"/>
      <c r="AG26" s="45"/>
      <c r="AH26" s="45"/>
      <c r="AI26" s="45"/>
      <c r="AJ26" s="45"/>
      <c r="AK26" s="45"/>
      <c r="AL26" s="45"/>
      <c r="AM26" s="45"/>
    </row>
    <row r="27" spans="1:39" x14ac:dyDescent="0.3">
      <c r="A27" s="45"/>
      <c r="B27" s="29" t="s">
        <v>5</v>
      </c>
      <c r="C27" s="37"/>
      <c r="D27" s="80"/>
      <c r="E27" s="37"/>
      <c r="F27" s="80"/>
      <c r="G27" s="37"/>
      <c r="H27" s="80"/>
      <c r="I27" s="37"/>
      <c r="J27" s="80"/>
      <c r="K27" s="37"/>
      <c r="L27" s="80"/>
      <c r="M27" s="37"/>
      <c r="N27" s="80"/>
      <c r="O27" s="37"/>
      <c r="P27" s="80"/>
      <c r="Q27" s="37"/>
      <c r="R27" s="80"/>
      <c r="S27" s="37"/>
      <c r="T27" s="80"/>
      <c r="U27" s="37"/>
      <c r="V27" s="80"/>
      <c r="W27" s="37"/>
      <c r="X27" s="80"/>
      <c r="Y27" s="37"/>
      <c r="Z27" s="80"/>
      <c r="AA27" s="37"/>
      <c r="AB27" s="80"/>
      <c r="AC27" s="37"/>
      <c r="AD27" s="80"/>
      <c r="AE27" s="37"/>
      <c r="AF27" s="80"/>
      <c r="AG27" s="45"/>
      <c r="AH27" s="45"/>
      <c r="AI27" s="45"/>
      <c r="AJ27" s="45"/>
      <c r="AK27" s="45"/>
      <c r="AL27" s="45"/>
      <c r="AM27" s="45"/>
    </row>
    <row r="28" spans="1:39" x14ac:dyDescent="0.3">
      <c r="A28" s="45"/>
      <c r="B28" s="33" t="s">
        <v>97</v>
      </c>
      <c r="C28" s="37">
        <v>9</v>
      </c>
      <c r="D28" s="80">
        <f>C28/22</f>
        <v>0.40909090909090912</v>
      </c>
      <c r="E28" s="37">
        <v>4</v>
      </c>
      <c r="F28" s="80">
        <f>E28/22</f>
        <v>0.18181818181818182</v>
      </c>
      <c r="G28" s="37">
        <v>0</v>
      </c>
      <c r="H28" s="80">
        <f>G28/22</f>
        <v>0</v>
      </c>
      <c r="I28" s="37">
        <v>13</v>
      </c>
      <c r="J28" s="80">
        <f>I28/22</f>
        <v>0.59090909090909094</v>
      </c>
      <c r="K28" s="37">
        <v>0</v>
      </c>
      <c r="L28" s="80">
        <f>K28/22</f>
        <v>0</v>
      </c>
      <c r="M28" s="37">
        <v>0</v>
      </c>
      <c r="N28" s="80">
        <f>M28/22</f>
        <v>0</v>
      </c>
      <c r="O28" s="37">
        <v>13</v>
      </c>
      <c r="P28" s="80">
        <f>O28/22</f>
        <v>0.59090909090909094</v>
      </c>
      <c r="Q28" s="37">
        <v>7</v>
      </c>
      <c r="R28" s="80">
        <f>Q28/22</f>
        <v>0.31818181818181818</v>
      </c>
      <c r="S28" s="37">
        <v>7</v>
      </c>
      <c r="T28" s="80">
        <f>S28/22</f>
        <v>0.31818181818181818</v>
      </c>
      <c r="U28" s="37">
        <v>13</v>
      </c>
      <c r="V28" s="80">
        <f>U28/22</f>
        <v>0.59090909090909094</v>
      </c>
      <c r="W28" s="37">
        <v>7</v>
      </c>
      <c r="X28" s="80">
        <f>W28/22</f>
        <v>0.31818181818181818</v>
      </c>
      <c r="Y28" s="37">
        <v>5</v>
      </c>
      <c r="Z28" s="80">
        <f>Y28/22</f>
        <v>0.22727272727272727</v>
      </c>
      <c r="AA28" s="37">
        <v>12</v>
      </c>
      <c r="AB28" s="80">
        <f>AA28/22</f>
        <v>0.54545454545454541</v>
      </c>
      <c r="AC28" s="37">
        <v>9</v>
      </c>
      <c r="AD28" s="80">
        <f>AC28/22</f>
        <v>0.40909090909090912</v>
      </c>
      <c r="AE28" s="37">
        <v>7</v>
      </c>
      <c r="AF28" s="80">
        <f>AE28/22</f>
        <v>0.31818181818181818</v>
      </c>
      <c r="AG28" s="45"/>
      <c r="AH28" s="45"/>
      <c r="AI28" s="45"/>
      <c r="AJ28" s="45"/>
      <c r="AK28" s="45"/>
      <c r="AL28" s="45"/>
      <c r="AM28" s="45"/>
    </row>
    <row r="29" spans="1:39" x14ac:dyDescent="0.3">
      <c r="A29" s="45"/>
      <c r="B29" s="33" t="s">
        <v>28</v>
      </c>
      <c r="C29" s="37">
        <v>6</v>
      </c>
      <c r="D29" s="80">
        <f>C29/24</f>
        <v>0.25</v>
      </c>
      <c r="E29" s="37">
        <v>3</v>
      </c>
      <c r="F29" s="80">
        <f>E29/24</f>
        <v>0.125</v>
      </c>
      <c r="G29" s="37">
        <v>0</v>
      </c>
      <c r="H29" s="80">
        <f>G29/24</f>
        <v>0</v>
      </c>
      <c r="I29" s="37">
        <v>9</v>
      </c>
      <c r="J29" s="80">
        <f>I29/24</f>
        <v>0.375</v>
      </c>
      <c r="K29" s="37">
        <v>5</v>
      </c>
      <c r="L29" s="80">
        <f>K29/24</f>
        <v>0.20833333333333334</v>
      </c>
      <c r="M29" s="37">
        <v>0</v>
      </c>
      <c r="N29" s="80">
        <f>M29/24</f>
        <v>0</v>
      </c>
      <c r="O29" s="37">
        <v>10</v>
      </c>
      <c r="P29" s="80">
        <f>O29/24</f>
        <v>0.41666666666666669</v>
      </c>
      <c r="Q29" s="37">
        <v>6</v>
      </c>
      <c r="R29" s="80">
        <f>Q29/24</f>
        <v>0.25</v>
      </c>
      <c r="S29" s="37">
        <v>4</v>
      </c>
      <c r="T29" s="80">
        <f>S29/24</f>
        <v>0.16666666666666666</v>
      </c>
      <c r="U29" s="37">
        <v>10</v>
      </c>
      <c r="V29" s="80">
        <f>U29/24</f>
        <v>0.41666666666666669</v>
      </c>
      <c r="W29" s="37">
        <v>6</v>
      </c>
      <c r="X29" s="80">
        <f>W29/24</f>
        <v>0.25</v>
      </c>
      <c r="Y29" s="37">
        <v>4</v>
      </c>
      <c r="Z29" s="80">
        <f>Y29/24</f>
        <v>0.16666666666666666</v>
      </c>
      <c r="AA29" s="37">
        <v>9</v>
      </c>
      <c r="AB29" s="80">
        <f>AA29/24</f>
        <v>0.375</v>
      </c>
      <c r="AC29" s="37">
        <v>7</v>
      </c>
      <c r="AD29" s="80">
        <f>AC29/24</f>
        <v>0.29166666666666669</v>
      </c>
      <c r="AE29" s="37">
        <v>5</v>
      </c>
      <c r="AF29" s="80">
        <f>AE29/24</f>
        <v>0.20833333333333334</v>
      </c>
      <c r="AG29" s="45"/>
      <c r="AH29" s="45"/>
      <c r="AI29" s="45"/>
      <c r="AJ29" s="45"/>
      <c r="AK29" s="45"/>
      <c r="AL29" s="45"/>
      <c r="AM29" s="45"/>
    </row>
    <row r="30" spans="1:39" x14ac:dyDescent="0.3">
      <c r="A30" s="45"/>
      <c r="B30" s="40" t="s">
        <v>98</v>
      </c>
      <c r="C30" s="41">
        <v>2</v>
      </c>
      <c r="D30" s="87">
        <f>C30/15</f>
        <v>0.13333333333333333</v>
      </c>
      <c r="E30" s="41">
        <v>0</v>
      </c>
      <c r="F30" s="87">
        <f>E30/15</f>
        <v>0</v>
      </c>
      <c r="G30" s="41">
        <v>0</v>
      </c>
      <c r="H30" s="87">
        <f>G30/15</f>
        <v>0</v>
      </c>
      <c r="I30" s="41">
        <v>2</v>
      </c>
      <c r="J30" s="87">
        <f>I30/15</f>
        <v>0.13333333333333333</v>
      </c>
      <c r="K30" s="41">
        <v>5</v>
      </c>
      <c r="L30" s="87">
        <f>K30/15</f>
        <v>0.33333333333333331</v>
      </c>
      <c r="M30" s="41">
        <v>0</v>
      </c>
      <c r="N30" s="87">
        <f>M30/15</f>
        <v>0</v>
      </c>
      <c r="O30" s="41">
        <v>2</v>
      </c>
      <c r="P30" s="87">
        <f>O30/15</f>
        <v>0.13333333333333333</v>
      </c>
      <c r="Q30" s="41">
        <v>0</v>
      </c>
      <c r="R30" s="87">
        <f>Q30/15</f>
        <v>0</v>
      </c>
      <c r="S30" s="41">
        <v>0</v>
      </c>
      <c r="T30" s="87">
        <f>S30/15</f>
        <v>0</v>
      </c>
      <c r="U30" s="41">
        <v>2</v>
      </c>
      <c r="V30" s="87">
        <f>U30/15</f>
        <v>0.13333333333333333</v>
      </c>
      <c r="W30" s="41">
        <v>0</v>
      </c>
      <c r="X30" s="87">
        <f>W30/15</f>
        <v>0</v>
      </c>
      <c r="Y30" s="41">
        <v>0</v>
      </c>
      <c r="Z30" s="87">
        <f>Y30/15</f>
        <v>0</v>
      </c>
      <c r="AA30" s="41">
        <v>2</v>
      </c>
      <c r="AB30" s="87">
        <f>AA30/15</f>
        <v>0.13333333333333333</v>
      </c>
      <c r="AC30" s="41">
        <v>0</v>
      </c>
      <c r="AD30" s="87">
        <f>AC30/15</f>
        <v>0</v>
      </c>
      <c r="AE30" s="41">
        <v>0</v>
      </c>
      <c r="AF30" s="87">
        <f>AE30/15</f>
        <v>0</v>
      </c>
      <c r="AG30" s="45"/>
      <c r="AH30" s="45"/>
      <c r="AI30" s="45"/>
      <c r="AJ30" s="45"/>
      <c r="AK30" s="45"/>
      <c r="AL30" s="45"/>
      <c r="AM30" s="45"/>
    </row>
    <row r="31" spans="1:39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x14ac:dyDescent="0.3">
      <c r="A33" s="45"/>
      <c r="B33" s="18"/>
      <c r="C33" s="119" t="s">
        <v>99</v>
      </c>
      <c r="D33" s="119"/>
      <c r="E33" s="119"/>
      <c r="F33" s="119"/>
      <c r="G33" s="119"/>
      <c r="H33" s="105"/>
      <c r="I33" s="104" t="s">
        <v>100</v>
      </c>
      <c r="J33" s="119"/>
      <c r="K33" s="119"/>
      <c r="L33" s="119"/>
      <c r="M33" s="123"/>
      <c r="N33" s="121"/>
      <c r="O33" s="104" t="s">
        <v>101</v>
      </c>
      <c r="P33" s="119"/>
      <c r="Q33" s="119"/>
      <c r="R33" s="119"/>
      <c r="S33" s="119"/>
      <c r="T33" s="105"/>
      <c r="U33" s="104" t="s">
        <v>102</v>
      </c>
      <c r="V33" s="119"/>
      <c r="W33" s="119"/>
      <c r="X33" s="119"/>
      <c r="Y33" s="119"/>
      <c r="Z33" s="105"/>
      <c r="AA33" s="104" t="s">
        <v>103</v>
      </c>
      <c r="AB33" s="119"/>
      <c r="AC33" s="119"/>
      <c r="AD33" s="119"/>
      <c r="AE33" s="119"/>
      <c r="AF33" s="105"/>
      <c r="AG33" s="124" t="s">
        <v>104</v>
      </c>
      <c r="AH33" s="125"/>
      <c r="AI33" s="125"/>
      <c r="AJ33" s="125"/>
      <c r="AK33" s="125"/>
      <c r="AL33" s="126"/>
      <c r="AM33" s="45"/>
    </row>
    <row r="34" spans="1:39" ht="30.75" customHeight="1" x14ac:dyDescent="0.3">
      <c r="A34" s="45"/>
      <c r="B34" s="17"/>
      <c r="C34" s="119" t="s">
        <v>90</v>
      </c>
      <c r="D34" s="119"/>
      <c r="E34" s="104" t="s">
        <v>91</v>
      </c>
      <c r="F34" s="105"/>
      <c r="G34" s="120" t="s">
        <v>92</v>
      </c>
      <c r="H34" s="121"/>
      <c r="I34" s="104" t="s">
        <v>90</v>
      </c>
      <c r="J34" s="105"/>
      <c r="K34" s="104" t="s">
        <v>91</v>
      </c>
      <c r="L34" s="119"/>
      <c r="M34" s="104" t="s">
        <v>92</v>
      </c>
      <c r="N34" s="105"/>
      <c r="O34" s="104" t="s">
        <v>90</v>
      </c>
      <c r="P34" s="105"/>
      <c r="Q34" s="104" t="s">
        <v>91</v>
      </c>
      <c r="R34" s="119"/>
      <c r="S34" s="104" t="s">
        <v>92</v>
      </c>
      <c r="T34" s="105"/>
      <c r="U34" s="104" t="s">
        <v>90</v>
      </c>
      <c r="V34" s="105"/>
      <c r="W34" s="104" t="s">
        <v>91</v>
      </c>
      <c r="X34" s="105"/>
      <c r="Y34" s="120" t="s">
        <v>92</v>
      </c>
      <c r="Z34" s="121"/>
      <c r="AA34" s="104" t="s">
        <v>90</v>
      </c>
      <c r="AB34" s="105"/>
      <c r="AC34" s="104" t="s">
        <v>91</v>
      </c>
      <c r="AD34" s="105"/>
      <c r="AE34" s="120" t="s">
        <v>92</v>
      </c>
      <c r="AF34" s="121"/>
      <c r="AG34" s="104" t="s">
        <v>90</v>
      </c>
      <c r="AH34" s="105"/>
      <c r="AI34" s="104" t="s">
        <v>91</v>
      </c>
      <c r="AJ34" s="119"/>
      <c r="AK34" s="104" t="s">
        <v>92</v>
      </c>
      <c r="AL34" s="105"/>
      <c r="AM34" s="45"/>
    </row>
    <row r="35" spans="1:39" x14ac:dyDescent="0.3">
      <c r="A35" s="45"/>
      <c r="B35" s="29"/>
      <c r="C35" s="26" t="s">
        <v>2</v>
      </c>
      <c r="D35" s="27" t="s">
        <v>3</v>
      </c>
      <c r="E35" s="26" t="s">
        <v>2</v>
      </c>
      <c r="F35" s="27" t="s">
        <v>3</v>
      </c>
      <c r="G35" s="26" t="s">
        <v>2</v>
      </c>
      <c r="H35" s="27" t="s">
        <v>3</v>
      </c>
      <c r="I35" s="26" t="s">
        <v>2</v>
      </c>
      <c r="J35" s="27" t="s">
        <v>3</v>
      </c>
      <c r="K35" s="26" t="s">
        <v>2</v>
      </c>
      <c r="L35" s="27" t="s">
        <v>3</v>
      </c>
      <c r="M35" s="26" t="s">
        <v>2</v>
      </c>
      <c r="N35" s="27" t="s">
        <v>3</v>
      </c>
      <c r="O35" s="26" t="s">
        <v>2</v>
      </c>
      <c r="P35" s="27" t="s">
        <v>3</v>
      </c>
      <c r="Q35" s="26" t="s">
        <v>2</v>
      </c>
      <c r="R35" s="27" t="s">
        <v>3</v>
      </c>
      <c r="S35" s="26" t="s">
        <v>2</v>
      </c>
      <c r="T35" s="27" t="s">
        <v>3</v>
      </c>
      <c r="U35" s="26" t="s">
        <v>2</v>
      </c>
      <c r="V35" s="27" t="s">
        <v>3</v>
      </c>
      <c r="W35" s="26" t="s">
        <v>2</v>
      </c>
      <c r="X35" s="27" t="s">
        <v>3</v>
      </c>
      <c r="Y35" s="26" t="s">
        <v>2</v>
      </c>
      <c r="Z35" s="27" t="s">
        <v>3</v>
      </c>
      <c r="AA35" s="26" t="s">
        <v>2</v>
      </c>
      <c r="AB35" s="27" t="s">
        <v>3</v>
      </c>
      <c r="AC35" s="26" t="s">
        <v>2</v>
      </c>
      <c r="AD35" s="27" t="s">
        <v>3</v>
      </c>
      <c r="AE35" s="26" t="s">
        <v>2</v>
      </c>
      <c r="AF35" s="27" t="s">
        <v>3</v>
      </c>
      <c r="AG35" s="26" t="s">
        <v>2</v>
      </c>
      <c r="AH35" s="27" t="s">
        <v>3</v>
      </c>
      <c r="AI35" s="26" t="s">
        <v>2</v>
      </c>
      <c r="AJ35" s="27" t="s">
        <v>3</v>
      </c>
      <c r="AK35" s="26" t="s">
        <v>2</v>
      </c>
      <c r="AL35" s="27" t="s">
        <v>3</v>
      </c>
      <c r="AM35" s="45"/>
    </row>
    <row r="36" spans="1:39" s="58" customFormat="1" x14ac:dyDescent="0.3">
      <c r="A36" s="45"/>
      <c r="B36" s="29" t="s">
        <v>110</v>
      </c>
      <c r="C36" s="30">
        <f>SUM(C39:C42)</f>
        <v>14</v>
      </c>
      <c r="D36" s="31">
        <f>C36/61</f>
        <v>0.22950819672131148</v>
      </c>
      <c r="E36" s="30">
        <f>SUM(E39:E42)</f>
        <v>10</v>
      </c>
      <c r="F36" s="31">
        <f>E36/61</f>
        <v>0.16393442622950818</v>
      </c>
      <c r="G36" s="30">
        <f>SUM(G39:G42)</f>
        <v>11</v>
      </c>
      <c r="H36" s="31">
        <f>G36/61</f>
        <v>0.18032786885245902</v>
      </c>
      <c r="I36" s="30">
        <f>SUM(I39:I42)</f>
        <v>17</v>
      </c>
      <c r="J36" s="31">
        <f>I36/61</f>
        <v>0.27868852459016391</v>
      </c>
      <c r="K36" s="30">
        <f>SUM(K39:K42)</f>
        <v>11</v>
      </c>
      <c r="L36" s="31">
        <f>K36/61</f>
        <v>0.18032786885245902</v>
      </c>
      <c r="M36" s="30">
        <f>SUM(M39:M42)</f>
        <v>12</v>
      </c>
      <c r="N36" s="31">
        <f>M36/61</f>
        <v>0.19672131147540983</v>
      </c>
      <c r="O36" s="30">
        <f>SUM(O39:O42)</f>
        <v>24</v>
      </c>
      <c r="P36" s="31">
        <f>O36/61</f>
        <v>0.39344262295081966</v>
      </c>
      <c r="Q36" s="30">
        <f>SUM(Q39:Q42)</f>
        <v>16</v>
      </c>
      <c r="R36" s="31">
        <f>Q36/61</f>
        <v>0.26229508196721313</v>
      </c>
      <c r="S36" s="30">
        <f>SUM(S39:S42)</f>
        <v>17</v>
      </c>
      <c r="T36" s="31">
        <f>S36/61</f>
        <v>0.27868852459016391</v>
      </c>
      <c r="U36" s="30">
        <f>SUM(U39:U42)</f>
        <v>14</v>
      </c>
      <c r="V36" s="31">
        <f>U36/61</f>
        <v>0.22950819672131148</v>
      </c>
      <c r="W36" s="30">
        <f>SUM(W39:W42)</f>
        <v>8</v>
      </c>
      <c r="X36" s="31">
        <f>W36/61</f>
        <v>0.13114754098360656</v>
      </c>
      <c r="Y36" s="30">
        <f>SUM(Y39:Y42)</f>
        <v>7</v>
      </c>
      <c r="Z36" s="31">
        <f>Y36/61</f>
        <v>0.11475409836065574</v>
      </c>
      <c r="AA36" s="30">
        <f>SUM(AA39:AA42)</f>
        <v>17</v>
      </c>
      <c r="AB36" s="31">
        <f>AA36/61</f>
        <v>0.27868852459016391</v>
      </c>
      <c r="AC36" s="30">
        <f>SUM(AC39:AC42)</f>
        <v>8</v>
      </c>
      <c r="AD36" s="31">
        <f>AC36/61</f>
        <v>0.13114754098360656</v>
      </c>
      <c r="AE36" s="30">
        <f>SUM(AE39:AE42)</f>
        <v>9</v>
      </c>
      <c r="AF36" s="31">
        <f>AE36/61</f>
        <v>0.14754098360655737</v>
      </c>
      <c r="AG36" s="30">
        <f>SUM(AG39:AG42)</f>
        <v>16</v>
      </c>
      <c r="AH36" s="31">
        <f>AG36/61</f>
        <v>0.26229508196721313</v>
      </c>
      <c r="AI36" s="30">
        <f>SUM(AI39:AI42)</f>
        <v>9</v>
      </c>
      <c r="AJ36" s="31">
        <f>AI36/61</f>
        <v>0.14754098360655737</v>
      </c>
      <c r="AK36" s="30">
        <f>SUM(AK39:AK42)</f>
        <v>11</v>
      </c>
      <c r="AL36" s="31">
        <f>AK36/61</f>
        <v>0.18032786885245902</v>
      </c>
      <c r="AM36" s="45"/>
    </row>
    <row r="37" spans="1:39" x14ac:dyDescent="0.3">
      <c r="A37" s="45"/>
      <c r="B37" s="29"/>
      <c r="C37" s="30"/>
      <c r="D37" s="34"/>
      <c r="E37" s="30"/>
      <c r="F37" s="32"/>
      <c r="G37" s="30"/>
      <c r="H37" s="34"/>
      <c r="I37" s="30"/>
      <c r="J37" s="34"/>
      <c r="K37" s="32"/>
      <c r="L37" s="32"/>
      <c r="M37" s="30"/>
      <c r="N37" s="34"/>
      <c r="O37" s="30"/>
      <c r="P37" s="34"/>
      <c r="Q37" s="32"/>
      <c r="R37" s="32"/>
      <c r="S37" s="30"/>
      <c r="T37" s="34"/>
      <c r="U37" s="30"/>
      <c r="V37" s="34"/>
      <c r="W37" s="30"/>
      <c r="X37" s="32"/>
      <c r="Y37" s="30"/>
      <c r="Z37" s="34"/>
      <c r="AA37" s="30"/>
      <c r="AB37" s="34"/>
      <c r="AC37" s="30"/>
      <c r="AD37" s="32"/>
      <c r="AE37" s="30"/>
      <c r="AF37" s="34"/>
      <c r="AG37" s="30"/>
      <c r="AH37" s="34"/>
      <c r="AI37" s="30"/>
      <c r="AJ37" s="32"/>
      <c r="AK37" s="30"/>
      <c r="AL37" s="34"/>
      <c r="AM37" s="45"/>
    </row>
    <row r="38" spans="1:39" x14ac:dyDescent="0.3">
      <c r="A38" s="45"/>
      <c r="B38" s="29" t="s">
        <v>14</v>
      </c>
      <c r="C38" s="30"/>
      <c r="D38" s="34"/>
      <c r="E38" s="37"/>
      <c r="F38" s="39"/>
      <c r="G38" s="30"/>
      <c r="H38" s="34"/>
      <c r="I38" s="37"/>
      <c r="J38" s="71"/>
      <c r="K38" s="39"/>
      <c r="L38" s="39"/>
      <c r="M38" s="37"/>
      <c r="N38" s="71"/>
      <c r="O38" s="37"/>
      <c r="P38" s="71"/>
      <c r="Q38" s="39"/>
      <c r="R38" s="39"/>
      <c r="S38" s="30"/>
      <c r="T38" s="34"/>
      <c r="U38" s="37"/>
      <c r="V38" s="71"/>
      <c r="W38" s="37"/>
      <c r="X38" s="39"/>
      <c r="Y38" s="30"/>
      <c r="Z38" s="34"/>
      <c r="AA38" s="37"/>
      <c r="AB38" s="71"/>
      <c r="AC38" s="37"/>
      <c r="AD38" s="39"/>
      <c r="AE38" s="30"/>
      <c r="AF38" s="34"/>
      <c r="AG38" s="37"/>
      <c r="AH38" s="71"/>
      <c r="AI38" s="37"/>
      <c r="AJ38" s="39"/>
      <c r="AK38" s="37"/>
      <c r="AL38" s="71"/>
      <c r="AM38" s="45"/>
    </row>
    <row r="39" spans="1:39" x14ac:dyDescent="0.3">
      <c r="A39" s="45"/>
      <c r="B39" s="33" t="s">
        <v>66</v>
      </c>
      <c r="C39" s="37">
        <v>8</v>
      </c>
      <c r="D39" s="80">
        <f>C39/20</f>
        <v>0.4</v>
      </c>
      <c r="E39" s="37">
        <v>5</v>
      </c>
      <c r="F39" s="80">
        <f>E39/20</f>
        <v>0.25</v>
      </c>
      <c r="G39" s="37">
        <v>7</v>
      </c>
      <c r="H39" s="80">
        <f>G39/20</f>
        <v>0.35</v>
      </c>
      <c r="I39" s="37">
        <v>8</v>
      </c>
      <c r="J39" s="80">
        <f>I39/20</f>
        <v>0.4</v>
      </c>
      <c r="K39" s="39">
        <v>5</v>
      </c>
      <c r="L39" s="80">
        <f>K39/20</f>
        <v>0.25</v>
      </c>
      <c r="M39" s="37">
        <v>7</v>
      </c>
      <c r="N39" s="80">
        <f>M39/20</f>
        <v>0.35</v>
      </c>
      <c r="O39" s="37">
        <v>9</v>
      </c>
      <c r="P39" s="80">
        <f>O39/20</f>
        <v>0.45</v>
      </c>
      <c r="Q39" s="39">
        <v>5</v>
      </c>
      <c r="R39" s="80">
        <f>Q39/20</f>
        <v>0.25</v>
      </c>
      <c r="S39" s="37">
        <v>7</v>
      </c>
      <c r="T39" s="80">
        <f>S39/20</f>
        <v>0.35</v>
      </c>
      <c r="U39" s="37">
        <v>5</v>
      </c>
      <c r="V39" s="80">
        <f>U39/20</f>
        <v>0.25</v>
      </c>
      <c r="W39" s="37">
        <v>3</v>
      </c>
      <c r="X39" s="80">
        <f>W39/20</f>
        <v>0.15</v>
      </c>
      <c r="Y39" s="37">
        <v>3</v>
      </c>
      <c r="Z39" s="80">
        <f>Y39/20</f>
        <v>0.15</v>
      </c>
      <c r="AA39" s="37">
        <v>5</v>
      </c>
      <c r="AB39" s="80">
        <f>AA39/20</f>
        <v>0.25</v>
      </c>
      <c r="AC39" s="37">
        <v>2</v>
      </c>
      <c r="AD39" s="80">
        <f>AC39/20</f>
        <v>0.1</v>
      </c>
      <c r="AE39" s="37">
        <v>3</v>
      </c>
      <c r="AF39" s="80">
        <f>AE39/20</f>
        <v>0.15</v>
      </c>
      <c r="AG39" s="37">
        <v>6</v>
      </c>
      <c r="AH39" s="80">
        <f>AG39/20</f>
        <v>0.3</v>
      </c>
      <c r="AI39" s="37">
        <v>2</v>
      </c>
      <c r="AJ39" s="80">
        <f>AI39/20</f>
        <v>0.1</v>
      </c>
      <c r="AK39" s="37">
        <v>4</v>
      </c>
      <c r="AL39" s="80">
        <f>AK39/20</f>
        <v>0.2</v>
      </c>
      <c r="AM39" s="45"/>
    </row>
    <row r="40" spans="1:39" x14ac:dyDescent="0.3">
      <c r="A40" s="45"/>
      <c r="B40" s="33" t="s">
        <v>93</v>
      </c>
      <c r="C40" s="37">
        <v>3</v>
      </c>
      <c r="D40" s="80">
        <f>C40/20</f>
        <v>0.15</v>
      </c>
      <c r="E40" s="37">
        <v>2</v>
      </c>
      <c r="F40" s="80">
        <f>E40/20</f>
        <v>0.1</v>
      </c>
      <c r="G40" s="37">
        <v>1</v>
      </c>
      <c r="H40" s="80">
        <f>G40/20</f>
        <v>0.05</v>
      </c>
      <c r="I40" s="37">
        <v>4</v>
      </c>
      <c r="J40" s="80">
        <f>I40/20</f>
        <v>0.2</v>
      </c>
      <c r="K40" s="39">
        <v>3</v>
      </c>
      <c r="L40" s="80">
        <f>K40/20</f>
        <v>0.15</v>
      </c>
      <c r="M40" s="37">
        <v>1</v>
      </c>
      <c r="N40" s="80">
        <f>M40/20</f>
        <v>0.05</v>
      </c>
      <c r="O40" s="37">
        <v>7</v>
      </c>
      <c r="P40" s="80">
        <f>O40/20</f>
        <v>0.35</v>
      </c>
      <c r="Q40" s="39">
        <v>5</v>
      </c>
      <c r="R40" s="80">
        <f>Q40/20</f>
        <v>0.25</v>
      </c>
      <c r="S40" s="37">
        <v>3</v>
      </c>
      <c r="T40" s="80">
        <f>S40/20</f>
        <v>0.15</v>
      </c>
      <c r="U40" s="37">
        <v>3</v>
      </c>
      <c r="V40" s="80">
        <f>U40/20</f>
        <v>0.15</v>
      </c>
      <c r="W40" s="37">
        <v>1</v>
      </c>
      <c r="X40" s="80">
        <f>W40/20</f>
        <v>0.05</v>
      </c>
      <c r="Y40" s="37">
        <v>0</v>
      </c>
      <c r="Z40" s="80">
        <f>Y40/20</f>
        <v>0</v>
      </c>
      <c r="AA40" s="37">
        <v>5</v>
      </c>
      <c r="AB40" s="80">
        <f>AA40/20</f>
        <v>0.25</v>
      </c>
      <c r="AC40" s="37">
        <v>2</v>
      </c>
      <c r="AD40" s="80">
        <f>AC40/20</f>
        <v>0.1</v>
      </c>
      <c r="AE40" s="37">
        <v>1</v>
      </c>
      <c r="AF40" s="80">
        <f>AE40/20</f>
        <v>0.05</v>
      </c>
      <c r="AG40" s="37">
        <v>7</v>
      </c>
      <c r="AH40" s="80">
        <f>AG40/20</f>
        <v>0.35</v>
      </c>
      <c r="AI40" s="37">
        <v>4</v>
      </c>
      <c r="AJ40" s="80">
        <f>AI40/20</f>
        <v>0.2</v>
      </c>
      <c r="AK40" s="37">
        <v>3</v>
      </c>
      <c r="AL40" s="80">
        <f>AK40/20</f>
        <v>0.15</v>
      </c>
      <c r="AM40" s="45"/>
    </row>
    <row r="41" spans="1:39" x14ac:dyDescent="0.3">
      <c r="A41" s="45"/>
      <c r="B41" s="33" t="s">
        <v>94</v>
      </c>
      <c r="C41" s="37">
        <v>2</v>
      </c>
      <c r="D41" s="80">
        <f>C41/17</f>
        <v>0.11764705882352941</v>
      </c>
      <c r="E41" s="37">
        <v>2</v>
      </c>
      <c r="F41" s="80">
        <f>E41/17</f>
        <v>0.11764705882352941</v>
      </c>
      <c r="G41" s="37">
        <v>2</v>
      </c>
      <c r="H41" s="80">
        <f>G41/17</f>
        <v>0.11764705882352941</v>
      </c>
      <c r="I41" s="37">
        <v>4</v>
      </c>
      <c r="J41" s="80">
        <f>I41/17</f>
        <v>0.23529411764705882</v>
      </c>
      <c r="K41" s="39">
        <v>2</v>
      </c>
      <c r="L41" s="80">
        <f>K41/17</f>
        <v>0.11764705882352941</v>
      </c>
      <c r="M41" s="37">
        <v>3</v>
      </c>
      <c r="N41" s="80">
        <f>M41/17</f>
        <v>0.17647058823529413</v>
      </c>
      <c r="O41" s="37">
        <v>5</v>
      </c>
      <c r="P41" s="80">
        <f>O41/17</f>
        <v>0.29411764705882354</v>
      </c>
      <c r="Q41" s="39">
        <v>4</v>
      </c>
      <c r="R41" s="80">
        <f>Q41/17</f>
        <v>0.23529411764705882</v>
      </c>
      <c r="S41" s="37">
        <v>5</v>
      </c>
      <c r="T41" s="80">
        <f>S41/17</f>
        <v>0.29411764705882354</v>
      </c>
      <c r="U41" s="37">
        <v>4</v>
      </c>
      <c r="V41" s="80">
        <f>U41/17</f>
        <v>0.23529411764705882</v>
      </c>
      <c r="W41" s="37">
        <v>3</v>
      </c>
      <c r="X41" s="80">
        <f>W41/17</f>
        <v>0.17647058823529413</v>
      </c>
      <c r="Y41" s="37">
        <v>3</v>
      </c>
      <c r="Z41" s="80">
        <f>Y41/17</f>
        <v>0.17647058823529413</v>
      </c>
      <c r="AA41" s="37">
        <v>5</v>
      </c>
      <c r="AB41" s="80">
        <f>AA41/17</f>
        <v>0.29411764705882354</v>
      </c>
      <c r="AC41" s="37">
        <v>3</v>
      </c>
      <c r="AD41" s="80">
        <f>AC41/17</f>
        <v>0.17647058823529413</v>
      </c>
      <c r="AE41" s="37">
        <v>4</v>
      </c>
      <c r="AF41" s="80">
        <f>AE41/17</f>
        <v>0.23529411764705882</v>
      </c>
      <c r="AG41" s="37">
        <v>2</v>
      </c>
      <c r="AH41" s="80">
        <f>AG41/17</f>
        <v>0.11764705882352941</v>
      </c>
      <c r="AI41" s="37">
        <v>2</v>
      </c>
      <c r="AJ41" s="80">
        <f>AI41/17</f>
        <v>0.11764705882352941</v>
      </c>
      <c r="AK41" s="37">
        <v>3</v>
      </c>
      <c r="AL41" s="80">
        <f>AK41/17</f>
        <v>0.17647058823529413</v>
      </c>
      <c r="AM41" s="45"/>
    </row>
    <row r="42" spans="1:39" x14ac:dyDescent="0.3">
      <c r="A42" s="45"/>
      <c r="B42" s="33" t="s">
        <v>39</v>
      </c>
      <c r="C42" s="37">
        <v>1</v>
      </c>
      <c r="D42" s="80">
        <f>C42/5</f>
        <v>0.2</v>
      </c>
      <c r="E42" s="37">
        <v>1</v>
      </c>
      <c r="F42" s="80">
        <f>E42/5</f>
        <v>0.2</v>
      </c>
      <c r="G42" s="37">
        <v>1</v>
      </c>
      <c r="H42" s="80">
        <f>G42/5</f>
        <v>0.2</v>
      </c>
      <c r="I42" s="37">
        <v>1</v>
      </c>
      <c r="J42" s="80">
        <f>I42/5</f>
        <v>0.2</v>
      </c>
      <c r="K42" s="39">
        <v>1</v>
      </c>
      <c r="L42" s="80">
        <f>K42/5</f>
        <v>0.2</v>
      </c>
      <c r="M42" s="37">
        <v>1</v>
      </c>
      <c r="N42" s="80">
        <f>M42/5</f>
        <v>0.2</v>
      </c>
      <c r="O42" s="37">
        <v>3</v>
      </c>
      <c r="P42" s="80">
        <f>O42/5</f>
        <v>0.6</v>
      </c>
      <c r="Q42" s="39">
        <v>2</v>
      </c>
      <c r="R42" s="80">
        <f>Q42/5</f>
        <v>0.4</v>
      </c>
      <c r="S42" s="37">
        <v>2</v>
      </c>
      <c r="T42" s="80">
        <f>S42/5</f>
        <v>0.4</v>
      </c>
      <c r="U42" s="37">
        <v>2</v>
      </c>
      <c r="V42" s="80">
        <f>U42/5</f>
        <v>0.4</v>
      </c>
      <c r="W42" s="37">
        <v>1</v>
      </c>
      <c r="X42" s="80">
        <f>W42/5</f>
        <v>0.2</v>
      </c>
      <c r="Y42" s="37">
        <v>1</v>
      </c>
      <c r="Z42" s="80">
        <f>Y42/5</f>
        <v>0.2</v>
      </c>
      <c r="AA42" s="37">
        <v>2</v>
      </c>
      <c r="AB42" s="80">
        <f>AA42/5</f>
        <v>0.4</v>
      </c>
      <c r="AC42" s="37">
        <v>1</v>
      </c>
      <c r="AD42" s="80">
        <f>AC42/5</f>
        <v>0.2</v>
      </c>
      <c r="AE42" s="37">
        <v>1</v>
      </c>
      <c r="AF42" s="80">
        <f>AE42/5</f>
        <v>0.2</v>
      </c>
      <c r="AG42" s="37">
        <v>1</v>
      </c>
      <c r="AH42" s="80">
        <f>AG42/5</f>
        <v>0.2</v>
      </c>
      <c r="AI42" s="37">
        <v>1</v>
      </c>
      <c r="AJ42" s="80">
        <f>AI42/5</f>
        <v>0.2</v>
      </c>
      <c r="AK42" s="37">
        <v>1</v>
      </c>
      <c r="AL42" s="80">
        <f>AK42/5</f>
        <v>0.2</v>
      </c>
      <c r="AM42" s="45"/>
    </row>
    <row r="43" spans="1:39" x14ac:dyDescent="0.3">
      <c r="A43" s="45"/>
      <c r="B43" s="33"/>
      <c r="C43" s="37"/>
      <c r="D43" s="80"/>
      <c r="E43" s="37"/>
      <c r="F43" s="80"/>
      <c r="G43" s="37"/>
      <c r="H43" s="80"/>
      <c r="I43" s="37"/>
      <c r="J43" s="80"/>
      <c r="K43" s="39"/>
      <c r="L43" s="80"/>
      <c r="M43" s="37"/>
      <c r="N43" s="80"/>
      <c r="O43" s="37"/>
      <c r="P43" s="80"/>
      <c r="Q43" s="39"/>
      <c r="R43" s="80"/>
      <c r="S43" s="37"/>
      <c r="T43" s="80"/>
      <c r="U43" s="37"/>
      <c r="V43" s="80"/>
      <c r="W43" s="37"/>
      <c r="X43" s="80"/>
      <c r="Y43" s="37"/>
      <c r="Z43" s="80"/>
      <c r="AA43" s="37"/>
      <c r="AB43" s="80"/>
      <c r="AC43" s="37"/>
      <c r="AD43" s="80"/>
      <c r="AE43" s="37"/>
      <c r="AF43" s="80"/>
      <c r="AG43" s="37"/>
      <c r="AH43" s="80"/>
      <c r="AI43" s="37"/>
      <c r="AJ43" s="80"/>
      <c r="AK43" s="37"/>
      <c r="AL43" s="80"/>
      <c r="AM43" s="45"/>
    </row>
    <row r="44" spans="1:39" x14ac:dyDescent="0.3">
      <c r="A44" s="45"/>
      <c r="B44" s="29" t="s">
        <v>4</v>
      </c>
      <c r="C44" s="37"/>
      <c r="D44" s="80"/>
      <c r="E44" s="37"/>
      <c r="F44" s="80"/>
      <c r="G44" s="37"/>
      <c r="H44" s="80"/>
      <c r="I44" s="37"/>
      <c r="J44" s="80"/>
      <c r="K44" s="39"/>
      <c r="L44" s="80"/>
      <c r="M44" s="37"/>
      <c r="N44" s="80"/>
      <c r="O44" s="37"/>
      <c r="P44" s="80"/>
      <c r="Q44" s="39"/>
      <c r="R44" s="80"/>
      <c r="S44" s="37"/>
      <c r="T44" s="80"/>
      <c r="U44" s="37"/>
      <c r="V44" s="80"/>
      <c r="W44" s="37"/>
      <c r="X44" s="80"/>
      <c r="Y44" s="37"/>
      <c r="Z44" s="80"/>
      <c r="AA44" s="37"/>
      <c r="AB44" s="80"/>
      <c r="AC44" s="37"/>
      <c r="AD44" s="80"/>
      <c r="AE44" s="37"/>
      <c r="AF44" s="80"/>
      <c r="AG44" s="37"/>
      <c r="AH44" s="80"/>
      <c r="AI44" s="37"/>
      <c r="AJ44" s="80"/>
      <c r="AK44" s="37"/>
      <c r="AL44" s="80"/>
      <c r="AM44" s="45"/>
    </row>
    <row r="45" spans="1:39" x14ac:dyDescent="0.3">
      <c r="A45" s="45"/>
      <c r="B45" s="33" t="s">
        <v>18</v>
      </c>
      <c r="C45" s="37">
        <v>1</v>
      </c>
      <c r="D45" s="80">
        <f>C45/9</f>
        <v>0.1111111111111111</v>
      </c>
      <c r="E45" s="37">
        <v>1</v>
      </c>
      <c r="F45" s="80">
        <f>E45/9</f>
        <v>0.1111111111111111</v>
      </c>
      <c r="G45" s="37">
        <v>1</v>
      </c>
      <c r="H45" s="80">
        <f>G45/9</f>
        <v>0.1111111111111111</v>
      </c>
      <c r="I45" s="37">
        <v>1</v>
      </c>
      <c r="J45" s="80">
        <f>I45/9</f>
        <v>0.1111111111111111</v>
      </c>
      <c r="K45" s="39">
        <v>1</v>
      </c>
      <c r="L45" s="80">
        <f>K45/9</f>
        <v>0.1111111111111111</v>
      </c>
      <c r="M45" s="37">
        <v>1</v>
      </c>
      <c r="N45" s="80">
        <f>M45/9</f>
        <v>0.1111111111111111</v>
      </c>
      <c r="O45" s="37">
        <v>3</v>
      </c>
      <c r="P45" s="80">
        <f>O45/9</f>
        <v>0.33333333333333331</v>
      </c>
      <c r="Q45" s="39">
        <v>2</v>
      </c>
      <c r="R45" s="80">
        <f>Q45/9</f>
        <v>0.22222222222222221</v>
      </c>
      <c r="S45" s="37">
        <v>2</v>
      </c>
      <c r="T45" s="80">
        <f>S45/9</f>
        <v>0.22222222222222221</v>
      </c>
      <c r="U45" s="37">
        <v>1</v>
      </c>
      <c r="V45" s="80">
        <f>U45/9</f>
        <v>0.1111111111111111</v>
      </c>
      <c r="W45" s="37">
        <v>1</v>
      </c>
      <c r="X45" s="80">
        <f>W45/9</f>
        <v>0.1111111111111111</v>
      </c>
      <c r="Y45" s="37">
        <v>1</v>
      </c>
      <c r="Z45" s="80">
        <f>Y45/9</f>
        <v>0.1111111111111111</v>
      </c>
      <c r="AA45" s="37">
        <v>2</v>
      </c>
      <c r="AB45" s="80">
        <f>AA45/9</f>
        <v>0.22222222222222221</v>
      </c>
      <c r="AC45" s="37">
        <v>1</v>
      </c>
      <c r="AD45" s="80">
        <f>AC45/9</f>
        <v>0.1111111111111111</v>
      </c>
      <c r="AE45" s="37">
        <v>1</v>
      </c>
      <c r="AF45" s="80">
        <f>AE45/9</f>
        <v>0.1111111111111111</v>
      </c>
      <c r="AG45" s="37">
        <v>3</v>
      </c>
      <c r="AH45" s="80">
        <f>AG45/9</f>
        <v>0.33333333333333331</v>
      </c>
      <c r="AI45" s="37">
        <v>2</v>
      </c>
      <c r="AJ45" s="80">
        <f>AI45/9</f>
        <v>0.22222222222222221</v>
      </c>
      <c r="AK45" s="37">
        <v>2</v>
      </c>
      <c r="AL45" s="80">
        <f>AK45/9</f>
        <v>0.22222222222222221</v>
      </c>
      <c r="AM45" s="45"/>
    </row>
    <row r="46" spans="1:39" x14ac:dyDescent="0.3">
      <c r="A46" s="45"/>
      <c r="B46" s="33" t="s">
        <v>70</v>
      </c>
      <c r="C46" s="37">
        <v>0</v>
      </c>
      <c r="D46" s="80">
        <f>C46/7</f>
        <v>0</v>
      </c>
      <c r="E46" s="37">
        <v>0</v>
      </c>
      <c r="F46" s="80">
        <f>E46/7</f>
        <v>0</v>
      </c>
      <c r="G46" s="37">
        <v>0</v>
      </c>
      <c r="H46" s="80">
        <f>G46/7</f>
        <v>0</v>
      </c>
      <c r="I46" s="37">
        <v>0</v>
      </c>
      <c r="J46" s="80">
        <f>I46/7</f>
        <v>0</v>
      </c>
      <c r="K46" s="39">
        <v>0</v>
      </c>
      <c r="L46" s="80">
        <f>K46/7</f>
        <v>0</v>
      </c>
      <c r="M46" s="37">
        <v>0</v>
      </c>
      <c r="N46" s="80">
        <f>M46/7</f>
        <v>0</v>
      </c>
      <c r="O46" s="37">
        <v>0</v>
      </c>
      <c r="P46" s="80">
        <f>O46/7</f>
        <v>0</v>
      </c>
      <c r="Q46" s="39">
        <v>0</v>
      </c>
      <c r="R46" s="80">
        <f>Q46/7</f>
        <v>0</v>
      </c>
      <c r="S46" s="37">
        <v>0</v>
      </c>
      <c r="T46" s="80">
        <f>S46/7</f>
        <v>0</v>
      </c>
      <c r="U46" s="37">
        <v>0</v>
      </c>
      <c r="V46" s="80">
        <f>U46/7</f>
        <v>0</v>
      </c>
      <c r="W46" s="37">
        <v>0</v>
      </c>
      <c r="X46" s="80">
        <f>W46/7</f>
        <v>0</v>
      </c>
      <c r="Y46" s="37">
        <v>0</v>
      </c>
      <c r="Z46" s="80">
        <f>Y46/7</f>
        <v>0</v>
      </c>
      <c r="AA46" s="37">
        <v>0</v>
      </c>
      <c r="AB46" s="80">
        <f>AA46/7</f>
        <v>0</v>
      </c>
      <c r="AC46" s="37">
        <v>0</v>
      </c>
      <c r="AD46" s="80">
        <f>AC46/7</f>
        <v>0</v>
      </c>
      <c r="AE46" s="37">
        <v>0</v>
      </c>
      <c r="AF46" s="80">
        <f>AE46/7</f>
        <v>0</v>
      </c>
      <c r="AG46" s="37">
        <v>0</v>
      </c>
      <c r="AH46" s="80">
        <f>AG46/7</f>
        <v>0</v>
      </c>
      <c r="AI46" s="37">
        <v>0</v>
      </c>
      <c r="AJ46" s="80">
        <f>AI46/7</f>
        <v>0</v>
      </c>
      <c r="AK46" s="37">
        <v>0</v>
      </c>
      <c r="AL46" s="80">
        <f>AK46/7</f>
        <v>0</v>
      </c>
      <c r="AM46" s="45"/>
    </row>
    <row r="47" spans="1:39" x14ac:dyDescent="0.3">
      <c r="A47" s="45"/>
      <c r="B47" s="33" t="s">
        <v>95</v>
      </c>
      <c r="C47" s="37">
        <v>2</v>
      </c>
      <c r="D47" s="80">
        <f>C47/10</f>
        <v>0.2</v>
      </c>
      <c r="E47" s="37">
        <v>1</v>
      </c>
      <c r="F47" s="80">
        <f>E47/10</f>
        <v>0.1</v>
      </c>
      <c r="G47" s="37">
        <v>0</v>
      </c>
      <c r="H47" s="80">
        <f>G47/10</f>
        <v>0</v>
      </c>
      <c r="I47" s="37">
        <v>4</v>
      </c>
      <c r="J47" s="80">
        <f>I47/10</f>
        <v>0.4</v>
      </c>
      <c r="K47" s="39">
        <v>2</v>
      </c>
      <c r="L47" s="80">
        <f>K47/10</f>
        <v>0.2</v>
      </c>
      <c r="M47" s="37">
        <v>0</v>
      </c>
      <c r="N47" s="80">
        <f>M47/10</f>
        <v>0</v>
      </c>
      <c r="O47" s="37">
        <v>6</v>
      </c>
      <c r="P47" s="80">
        <f>O47/10</f>
        <v>0.6</v>
      </c>
      <c r="Q47" s="39">
        <v>4</v>
      </c>
      <c r="R47" s="80">
        <f>Q47/10</f>
        <v>0.4</v>
      </c>
      <c r="S47" s="37">
        <v>2</v>
      </c>
      <c r="T47" s="80">
        <f>S47/10</f>
        <v>0.2</v>
      </c>
      <c r="U47" s="37">
        <v>3</v>
      </c>
      <c r="V47" s="80">
        <f>U47/10</f>
        <v>0.3</v>
      </c>
      <c r="W47" s="37">
        <v>1</v>
      </c>
      <c r="X47" s="80">
        <f>W47/10</f>
        <v>0.1</v>
      </c>
      <c r="Y47" s="37">
        <v>0</v>
      </c>
      <c r="Z47" s="80">
        <f>Y47/10</f>
        <v>0</v>
      </c>
      <c r="AA47" s="37">
        <v>4</v>
      </c>
      <c r="AB47" s="80">
        <f>AA47/10</f>
        <v>0.4</v>
      </c>
      <c r="AC47" s="37">
        <v>1</v>
      </c>
      <c r="AD47" s="80">
        <f>AC47/10</f>
        <v>0.1</v>
      </c>
      <c r="AE47" s="37">
        <v>0</v>
      </c>
      <c r="AF47" s="80">
        <f>AE47/10</f>
        <v>0</v>
      </c>
      <c r="AG47" s="37">
        <v>4</v>
      </c>
      <c r="AH47" s="80">
        <f>AG47/10</f>
        <v>0.4</v>
      </c>
      <c r="AI47" s="37">
        <v>2</v>
      </c>
      <c r="AJ47" s="80">
        <f>AI47/10</f>
        <v>0.2</v>
      </c>
      <c r="AK47" s="37">
        <v>1</v>
      </c>
      <c r="AL47" s="80">
        <f>AK47/10</f>
        <v>0.1</v>
      </c>
      <c r="AM47" s="45"/>
    </row>
    <row r="48" spans="1:39" x14ac:dyDescent="0.3">
      <c r="A48" s="45"/>
      <c r="B48" s="33" t="s">
        <v>21</v>
      </c>
      <c r="C48" s="37">
        <v>1</v>
      </c>
      <c r="D48" s="80">
        <f>C48/5</f>
        <v>0.2</v>
      </c>
      <c r="E48" s="37">
        <v>1</v>
      </c>
      <c r="F48" s="80">
        <f>E48/5</f>
        <v>0.2</v>
      </c>
      <c r="G48" s="37">
        <v>1</v>
      </c>
      <c r="H48" s="80">
        <f>G48/5</f>
        <v>0.2</v>
      </c>
      <c r="I48" s="37">
        <v>1</v>
      </c>
      <c r="J48" s="80">
        <f>I48/5</f>
        <v>0.2</v>
      </c>
      <c r="K48" s="39">
        <v>1</v>
      </c>
      <c r="L48" s="80">
        <f>K48/5</f>
        <v>0.2</v>
      </c>
      <c r="M48" s="37">
        <v>2</v>
      </c>
      <c r="N48" s="80">
        <f>M48/5</f>
        <v>0.4</v>
      </c>
      <c r="O48" s="37">
        <v>0</v>
      </c>
      <c r="P48" s="80">
        <f>O48/5</f>
        <v>0</v>
      </c>
      <c r="Q48" s="39">
        <v>0</v>
      </c>
      <c r="R48" s="80">
        <f>Q48/5</f>
        <v>0</v>
      </c>
      <c r="S48" s="37">
        <v>1</v>
      </c>
      <c r="T48" s="80">
        <f>S48/5</f>
        <v>0.2</v>
      </c>
      <c r="U48" s="37">
        <v>0</v>
      </c>
      <c r="V48" s="80">
        <f>U48/5</f>
        <v>0</v>
      </c>
      <c r="W48" s="37">
        <v>0</v>
      </c>
      <c r="X48" s="80">
        <f>W48/5</f>
        <v>0</v>
      </c>
      <c r="Y48" s="37">
        <v>0</v>
      </c>
      <c r="Z48" s="80">
        <f>Y48/5</f>
        <v>0</v>
      </c>
      <c r="AA48" s="37">
        <v>1</v>
      </c>
      <c r="AB48" s="80">
        <f>AA48/5</f>
        <v>0.2</v>
      </c>
      <c r="AC48" s="37">
        <v>1</v>
      </c>
      <c r="AD48" s="80">
        <f>AC48/5</f>
        <v>0.2</v>
      </c>
      <c r="AE48" s="37">
        <v>2</v>
      </c>
      <c r="AF48" s="80">
        <f>AE48/5</f>
        <v>0.4</v>
      </c>
      <c r="AG48" s="37">
        <v>1</v>
      </c>
      <c r="AH48" s="80">
        <f>AG48/5</f>
        <v>0.2</v>
      </c>
      <c r="AI48" s="37">
        <v>1</v>
      </c>
      <c r="AJ48" s="80">
        <f>AI48/5</f>
        <v>0.2</v>
      </c>
      <c r="AK48" s="37">
        <v>2</v>
      </c>
      <c r="AL48" s="80">
        <f>AK48/5</f>
        <v>0.4</v>
      </c>
      <c r="AM48" s="45"/>
    </row>
    <row r="49" spans="1:39" x14ac:dyDescent="0.3">
      <c r="A49" s="45"/>
      <c r="B49" s="33" t="s">
        <v>46</v>
      </c>
      <c r="C49" s="37">
        <v>0</v>
      </c>
      <c r="D49" s="80">
        <f>C49/2</f>
        <v>0</v>
      </c>
      <c r="E49" s="37">
        <v>0</v>
      </c>
      <c r="F49" s="80">
        <f>E49/2</f>
        <v>0</v>
      </c>
      <c r="G49" s="37">
        <v>0</v>
      </c>
      <c r="H49" s="80">
        <f>G49/2</f>
        <v>0</v>
      </c>
      <c r="I49" s="37">
        <v>1</v>
      </c>
      <c r="J49" s="80">
        <f>I49/2</f>
        <v>0.5</v>
      </c>
      <c r="K49" s="39">
        <v>0</v>
      </c>
      <c r="L49" s="80">
        <f>K49/2</f>
        <v>0</v>
      </c>
      <c r="M49" s="37">
        <v>0</v>
      </c>
      <c r="N49" s="80">
        <f>M49/2</f>
        <v>0</v>
      </c>
      <c r="O49" s="37">
        <v>1</v>
      </c>
      <c r="P49" s="80">
        <f>O49/2</f>
        <v>0.5</v>
      </c>
      <c r="Q49" s="39">
        <v>1</v>
      </c>
      <c r="R49" s="80">
        <f>Q49/2</f>
        <v>0.5</v>
      </c>
      <c r="S49" s="37">
        <v>1</v>
      </c>
      <c r="T49" s="80">
        <f>S49/2</f>
        <v>0.5</v>
      </c>
      <c r="U49" s="37">
        <v>1</v>
      </c>
      <c r="V49" s="80">
        <f>U49/2</f>
        <v>0.5</v>
      </c>
      <c r="W49" s="37">
        <v>0</v>
      </c>
      <c r="X49" s="80">
        <f>W49/2</f>
        <v>0</v>
      </c>
      <c r="Y49" s="37">
        <v>0</v>
      </c>
      <c r="Z49" s="80">
        <f>Y49/2</f>
        <v>0</v>
      </c>
      <c r="AA49" s="37">
        <v>1</v>
      </c>
      <c r="AB49" s="80">
        <f>AA49/2</f>
        <v>0.5</v>
      </c>
      <c r="AC49" s="37">
        <v>0</v>
      </c>
      <c r="AD49" s="80">
        <f>AC49/2</f>
        <v>0</v>
      </c>
      <c r="AE49" s="37">
        <v>0</v>
      </c>
      <c r="AF49" s="80">
        <f>AE49/2</f>
        <v>0</v>
      </c>
      <c r="AG49" s="37">
        <v>0</v>
      </c>
      <c r="AH49" s="80">
        <f>AG49/2</f>
        <v>0</v>
      </c>
      <c r="AI49" s="37">
        <v>0</v>
      </c>
      <c r="AJ49" s="80">
        <f>AI49/2</f>
        <v>0</v>
      </c>
      <c r="AK49" s="37">
        <v>0</v>
      </c>
      <c r="AL49" s="80">
        <f>AK49/2</f>
        <v>0</v>
      </c>
      <c r="AM49" s="45"/>
    </row>
    <row r="50" spans="1:39" x14ac:dyDescent="0.3">
      <c r="A50" s="45"/>
      <c r="B50" s="33" t="s">
        <v>47</v>
      </c>
      <c r="C50" s="37">
        <v>2</v>
      </c>
      <c r="D50" s="80">
        <f>C50/8</f>
        <v>0.25</v>
      </c>
      <c r="E50" s="37">
        <v>2</v>
      </c>
      <c r="F50" s="80">
        <f>E50/8</f>
        <v>0.25</v>
      </c>
      <c r="G50" s="37">
        <v>2</v>
      </c>
      <c r="H50" s="80">
        <f>G50/8</f>
        <v>0.25</v>
      </c>
      <c r="I50" s="37">
        <v>2</v>
      </c>
      <c r="J50" s="80">
        <f>I50/8</f>
        <v>0.25</v>
      </c>
      <c r="K50" s="39">
        <v>2</v>
      </c>
      <c r="L50" s="80">
        <f>K50/8</f>
        <v>0.25</v>
      </c>
      <c r="M50" s="37">
        <v>2</v>
      </c>
      <c r="N50" s="80">
        <f>M50/8</f>
        <v>0.25</v>
      </c>
      <c r="O50" s="37">
        <v>5</v>
      </c>
      <c r="P50" s="80">
        <f>O50/8</f>
        <v>0.625</v>
      </c>
      <c r="Q50" s="39">
        <v>4</v>
      </c>
      <c r="R50" s="80">
        <f>Q50/8</f>
        <v>0.5</v>
      </c>
      <c r="S50" s="37">
        <v>4</v>
      </c>
      <c r="T50" s="80">
        <f>S50/8</f>
        <v>0.5</v>
      </c>
      <c r="U50" s="37">
        <v>4</v>
      </c>
      <c r="V50" s="80">
        <f>U50/8</f>
        <v>0.5</v>
      </c>
      <c r="W50" s="37">
        <v>3</v>
      </c>
      <c r="X50" s="80">
        <f>W50/8</f>
        <v>0.375</v>
      </c>
      <c r="Y50" s="37">
        <v>3</v>
      </c>
      <c r="Z50" s="80">
        <f>Y50/8</f>
        <v>0.375</v>
      </c>
      <c r="AA50" s="37">
        <v>4</v>
      </c>
      <c r="AB50" s="80">
        <f>AA50/8</f>
        <v>0.5</v>
      </c>
      <c r="AC50" s="37">
        <v>3</v>
      </c>
      <c r="AD50" s="80">
        <f>AC50/8</f>
        <v>0.375</v>
      </c>
      <c r="AE50" s="37">
        <v>3</v>
      </c>
      <c r="AF50" s="80">
        <f>AE50/8</f>
        <v>0.375</v>
      </c>
      <c r="AG50" s="37">
        <v>2</v>
      </c>
      <c r="AH50" s="80">
        <f>AG50/8</f>
        <v>0.25</v>
      </c>
      <c r="AI50" s="37">
        <v>2</v>
      </c>
      <c r="AJ50" s="80">
        <f>AI50/8</f>
        <v>0.25</v>
      </c>
      <c r="AK50" s="37">
        <v>2</v>
      </c>
      <c r="AL50" s="80">
        <f>AK50/8</f>
        <v>0.25</v>
      </c>
      <c r="AM50" s="45"/>
    </row>
    <row r="51" spans="1:39" x14ac:dyDescent="0.3">
      <c r="A51" s="45"/>
      <c r="B51" s="33" t="s">
        <v>96</v>
      </c>
      <c r="C51" s="37">
        <v>4</v>
      </c>
      <c r="D51" s="80">
        <f>C51/10</f>
        <v>0.4</v>
      </c>
      <c r="E51" s="37">
        <v>1</v>
      </c>
      <c r="F51" s="80">
        <f>E51/10</f>
        <v>0.1</v>
      </c>
      <c r="G51" s="37">
        <v>2</v>
      </c>
      <c r="H51" s="80">
        <f>G51/10</f>
        <v>0.2</v>
      </c>
      <c r="I51" s="37">
        <v>4</v>
      </c>
      <c r="J51" s="80">
        <f>I51/10</f>
        <v>0.4</v>
      </c>
      <c r="K51" s="39">
        <v>1</v>
      </c>
      <c r="L51" s="80">
        <f>K51/10</f>
        <v>0.1</v>
      </c>
      <c r="M51" s="37">
        <v>2</v>
      </c>
      <c r="N51" s="80">
        <f>M51/10</f>
        <v>0.2</v>
      </c>
      <c r="O51" s="37">
        <v>4</v>
      </c>
      <c r="P51" s="80">
        <f>O51/10</f>
        <v>0.4</v>
      </c>
      <c r="Q51" s="39">
        <v>1</v>
      </c>
      <c r="R51" s="80">
        <f>Q51/10</f>
        <v>0.1</v>
      </c>
      <c r="S51" s="37">
        <v>2</v>
      </c>
      <c r="T51" s="80">
        <f>S51/10</f>
        <v>0.2</v>
      </c>
      <c r="U51" s="37">
        <v>3</v>
      </c>
      <c r="V51" s="80">
        <f>U51/10</f>
        <v>0.3</v>
      </c>
      <c r="W51" s="37">
        <v>0</v>
      </c>
      <c r="X51" s="80">
        <f>W51/10</f>
        <v>0</v>
      </c>
      <c r="Y51" s="37">
        <v>1</v>
      </c>
      <c r="Z51" s="80">
        <f>Y51/10</f>
        <v>0.1</v>
      </c>
      <c r="AA51" s="37">
        <v>3</v>
      </c>
      <c r="AB51" s="80">
        <f>AA51/10</f>
        <v>0.3</v>
      </c>
      <c r="AC51" s="37">
        <v>0</v>
      </c>
      <c r="AD51" s="80">
        <f>AC51/10</f>
        <v>0</v>
      </c>
      <c r="AE51" s="37">
        <v>1</v>
      </c>
      <c r="AF51" s="80">
        <f>AE51/10</f>
        <v>0.1</v>
      </c>
      <c r="AG51" s="37">
        <v>0</v>
      </c>
      <c r="AH51" s="80">
        <f>AG51/10</f>
        <v>0</v>
      </c>
      <c r="AI51" s="37">
        <v>0</v>
      </c>
      <c r="AJ51" s="80">
        <f>AI51/10</f>
        <v>0</v>
      </c>
      <c r="AK51" s="37">
        <v>1</v>
      </c>
      <c r="AL51" s="80">
        <f>AK51/10</f>
        <v>0.1</v>
      </c>
      <c r="AM51" s="45"/>
    </row>
    <row r="52" spans="1:39" x14ac:dyDescent="0.3">
      <c r="A52" s="45"/>
      <c r="B52" s="33" t="s">
        <v>25</v>
      </c>
      <c r="C52" s="37">
        <v>3</v>
      </c>
      <c r="D52" s="80">
        <f>C52/4</f>
        <v>0.75</v>
      </c>
      <c r="E52" s="37">
        <v>3</v>
      </c>
      <c r="F52" s="80">
        <f>E52/4</f>
        <v>0.75</v>
      </c>
      <c r="G52" s="37">
        <v>3</v>
      </c>
      <c r="H52" s="80">
        <f>G52/4</f>
        <v>0.75</v>
      </c>
      <c r="I52" s="37">
        <v>3</v>
      </c>
      <c r="J52" s="80">
        <f>I52/4</f>
        <v>0.75</v>
      </c>
      <c r="K52" s="39">
        <v>3</v>
      </c>
      <c r="L52" s="80">
        <f>K52/4</f>
        <v>0.75</v>
      </c>
      <c r="M52" s="37">
        <v>3</v>
      </c>
      <c r="N52" s="80">
        <f>M52/4</f>
        <v>0.75</v>
      </c>
      <c r="O52" s="37">
        <v>3</v>
      </c>
      <c r="P52" s="80">
        <f>O52/4</f>
        <v>0.75</v>
      </c>
      <c r="Q52" s="39">
        <v>3</v>
      </c>
      <c r="R52" s="80">
        <f>Q52/4</f>
        <v>0.75</v>
      </c>
      <c r="S52" s="37">
        <v>3</v>
      </c>
      <c r="T52" s="80">
        <f>S52/4</f>
        <v>0.75</v>
      </c>
      <c r="U52" s="37">
        <v>1</v>
      </c>
      <c r="V52" s="80">
        <f>U52/4</f>
        <v>0.25</v>
      </c>
      <c r="W52" s="37">
        <v>1</v>
      </c>
      <c r="X52" s="80">
        <f>W52/4</f>
        <v>0.25</v>
      </c>
      <c r="Y52" s="37">
        <v>1</v>
      </c>
      <c r="Z52" s="80">
        <f>Y52/4</f>
        <v>0.25</v>
      </c>
      <c r="AA52" s="37">
        <v>1</v>
      </c>
      <c r="AB52" s="80">
        <f>AA52/4</f>
        <v>0.25</v>
      </c>
      <c r="AC52" s="37">
        <v>1</v>
      </c>
      <c r="AD52" s="80">
        <f>AC52/4</f>
        <v>0.25</v>
      </c>
      <c r="AE52" s="37">
        <v>1</v>
      </c>
      <c r="AF52" s="80">
        <f>AE52/4</f>
        <v>0.25</v>
      </c>
      <c r="AG52" s="37">
        <v>1</v>
      </c>
      <c r="AH52" s="80">
        <f>AG52/4</f>
        <v>0.25</v>
      </c>
      <c r="AI52" s="37">
        <v>1</v>
      </c>
      <c r="AJ52" s="80">
        <f>AI52/4</f>
        <v>0.25</v>
      </c>
      <c r="AK52" s="37">
        <v>1</v>
      </c>
      <c r="AL52" s="80">
        <f>AK52/4</f>
        <v>0.25</v>
      </c>
      <c r="AM52" s="45"/>
    </row>
    <row r="53" spans="1:39" x14ac:dyDescent="0.3">
      <c r="A53" s="45"/>
      <c r="B53" s="33" t="s">
        <v>26</v>
      </c>
      <c r="C53" s="37">
        <v>1</v>
      </c>
      <c r="D53" s="80">
        <f>C53/5</f>
        <v>0.2</v>
      </c>
      <c r="E53" s="37">
        <v>1</v>
      </c>
      <c r="F53" s="80">
        <f>E53/5</f>
        <v>0.2</v>
      </c>
      <c r="G53" s="37">
        <v>2</v>
      </c>
      <c r="H53" s="80">
        <f>G53/5</f>
        <v>0.4</v>
      </c>
      <c r="I53" s="37">
        <v>1</v>
      </c>
      <c r="J53" s="80">
        <f>I53/5</f>
        <v>0.2</v>
      </c>
      <c r="K53" s="39">
        <v>1</v>
      </c>
      <c r="L53" s="80">
        <f>K53/5</f>
        <v>0.2</v>
      </c>
      <c r="M53" s="37">
        <v>2</v>
      </c>
      <c r="N53" s="80">
        <f>M53/5</f>
        <v>0.4</v>
      </c>
      <c r="O53" s="37">
        <v>2</v>
      </c>
      <c r="P53" s="80">
        <f>O53/5</f>
        <v>0.4</v>
      </c>
      <c r="Q53" s="39">
        <v>1</v>
      </c>
      <c r="R53" s="80">
        <f>Q53/5</f>
        <v>0.2</v>
      </c>
      <c r="S53" s="37">
        <v>2</v>
      </c>
      <c r="T53" s="80">
        <f>S53/5</f>
        <v>0.4</v>
      </c>
      <c r="U53" s="37">
        <v>1</v>
      </c>
      <c r="V53" s="80">
        <f>U53/5</f>
        <v>0.2</v>
      </c>
      <c r="W53" s="37">
        <v>2</v>
      </c>
      <c r="X53" s="80">
        <f>W53/5</f>
        <v>0.4</v>
      </c>
      <c r="Y53" s="37">
        <v>1</v>
      </c>
      <c r="Z53" s="80">
        <f>Y53/5</f>
        <v>0.2</v>
      </c>
      <c r="AA53" s="37">
        <v>1</v>
      </c>
      <c r="AB53" s="80">
        <f>AA53/5</f>
        <v>0.2</v>
      </c>
      <c r="AC53" s="37">
        <v>1</v>
      </c>
      <c r="AD53" s="80">
        <f>AC53/5</f>
        <v>0.2</v>
      </c>
      <c r="AE53" s="37">
        <v>1</v>
      </c>
      <c r="AF53" s="80">
        <f>AE53/5</f>
        <v>0.2</v>
      </c>
      <c r="AG53" s="37">
        <v>2</v>
      </c>
      <c r="AH53" s="80">
        <f>AG53/5</f>
        <v>0.4</v>
      </c>
      <c r="AI53" s="37">
        <v>1</v>
      </c>
      <c r="AJ53" s="80">
        <f>AI53/5</f>
        <v>0.2</v>
      </c>
      <c r="AK53" s="37">
        <v>2</v>
      </c>
      <c r="AL53" s="80">
        <f>AK53/5</f>
        <v>0.4</v>
      </c>
      <c r="AM53" s="45"/>
    </row>
    <row r="54" spans="1:39" x14ac:dyDescent="0.3">
      <c r="A54" s="45"/>
      <c r="B54" s="33"/>
      <c r="C54" s="37"/>
      <c r="D54" s="80"/>
      <c r="E54" s="37"/>
      <c r="F54" s="80"/>
      <c r="G54" s="37"/>
      <c r="H54" s="80"/>
      <c r="I54" s="37"/>
      <c r="J54" s="80"/>
      <c r="K54" s="39"/>
      <c r="L54" s="80"/>
      <c r="M54" s="37"/>
      <c r="N54" s="80"/>
      <c r="O54" s="37"/>
      <c r="P54" s="80"/>
      <c r="Q54" s="39"/>
      <c r="R54" s="80"/>
      <c r="S54" s="37"/>
      <c r="T54" s="80"/>
      <c r="U54" s="37"/>
      <c r="V54" s="80"/>
      <c r="W54" s="37"/>
      <c r="X54" s="80"/>
      <c r="Y54" s="37"/>
      <c r="Z54" s="80"/>
      <c r="AA54" s="37"/>
      <c r="AB54" s="80"/>
      <c r="AC54" s="37"/>
      <c r="AD54" s="80"/>
      <c r="AE54" s="37"/>
      <c r="AF54" s="80"/>
      <c r="AG54" s="37"/>
      <c r="AH54" s="80"/>
      <c r="AI54" s="37"/>
      <c r="AJ54" s="80"/>
      <c r="AK54" s="37"/>
      <c r="AL54" s="80"/>
      <c r="AM54" s="45"/>
    </row>
    <row r="55" spans="1:39" x14ac:dyDescent="0.3">
      <c r="A55" s="45"/>
      <c r="B55" s="29" t="s">
        <v>5</v>
      </c>
      <c r="C55" s="37"/>
      <c r="D55" s="80"/>
      <c r="E55" s="37"/>
      <c r="F55" s="80"/>
      <c r="G55" s="37"/>
      <c r="H55" s="80"/>
      <c r="I55" s="37"/>
      <c r="J55" s="80"/>
      <c r="K55" s="39"/>
      <c r="L55" s="80"/>
      <c r="M55" s="37"/>
      <c r="N55" s="80"/>
      <c r="O55" s="37"/>
      <c r="P55" s="80"/>
      <c r="Q55" s="39"/>
      <c r="R55" s="80"/>
      <c r="S55" s="37"/>
      <c r="T55" s="80"/>
      <c r="U55" s="37"/>
      <c r="V55" s="80"/>
      <c r="W55" s="37"/>
      <c r="X55" s="80"/>
      <c r="Y55" s="37"/>
      <c r="Z55" s="80"/>
      <c r="AA55" s="37"/>
      <c r="AB55" s="80"/>
      <c r="AC55" s="37"/>
      <c r="AD55" s="80"/>
      <c r="AE55" s="37"/>
      <c r="AF55" s="80"/>
      <c r="AG55" s="37"/>
      <c r="AH55" s="80"/>
      <c r="AI55" s="37"/>
      <c r="AJ55" s="80"/>
      <c r="AK55" s="37"/>
      <c r="AL55" s="80"/>
      <c r="AM55" s="45"/>
    </row>
    <row r="56" spans="1:39" x14ac:dyDescent="0.3">
      <c r="A56" s="45"/>
      <c r="B56" s="33" t="s">
        <v>97</v>
      </c>
      <c r="C56" s="37">
        <v>7</v>
      </c>
      <c r="D56" s="80">
        <f>C56/22</f>
        <v>0.31818181818181818</v>
      </c>
      <c r="E56" s="37">
        <v>5</v>
      </c>
      <c r="F56" s="80">
        <f>E56/22</f>
        <v>0.22727272727272727</v>
      </c>
      <c r="G56" s="37">
        <v>6</v>
      </c>
      <c r="H56" s="80">
        <f>G56/22</f>
        <v>0.27272727272727271</v>
      </c>
      <c r="I56" s="37">
        <v>9</v>
      </c>
      <c r="J56" s="80">
        <f>I56/22</f>
        <v>0.40909090909090912</v>
      </c>
      <c r="K56" s="39">
        <v>6</v>
      </c>
      <c r="L56" s="80">
        <f>K56/22</f>
        <v>0.27272727272727271</v>
      </c>
      <c r="M56" s="37">
        <v>7</v>
      </c>
      <c r="N56" s="80">
        <f>M56/22</f>
        <v>0.31818181818181818</v>
      </c>
      <c r="O56" s="37">
        <v>12</v>
      </c>
      <c r="P56" s="80">
        <f>O56/22</f>
        <v>0.54545454545454541</v>
      </c>
      <c r="Q56" s="39">
        <v>9</v>
      </c>
      <c r="R56" s="80">
        <f>Q56/22</f>
        <v>0.40909090909090912</v>
      </c>
      <c r="S56" s="37">
        <v>11</v>
      </c>
      <c r="T56" s="80">
        <f>S56/22</f>
        <v>0.5</v>
      </c>
      <c r="U56" s="37">
        <v>7</v>
      </c>
      <c r="V56" s="80">
        <f>U56/22</f>
        <v>0.31818181818181818</v>
      </c>
      <c r="W56" s="37">
        <v>4</v>
      </c>
      <c r="X56" s="80">
        <f>W56/22</f>
        <v>0.18181818181818182</v>
      </c>
      <c r="Y56" s="37">
        <v>5</v>
      </c>
      <c r="Z56" s="80">
        <f>Y56/22</f>
        <v>0.22727272727272727</v>
      </c>
      <c r="AA56" s="37">
        <v>10</v>
      </c>
      <c r="AB56" s="80">
        <f>AA56/22</f>
        <v>0.45454545454545453</v>
      </c>
      <c r="AC56" s="37">
        <v>6</v>
      </c>
      <c r="AD56" s="80">
        <f>AC56/22</f>
        <v>0.27272727272727271</v>
      </c>
      <c r="AE56" s="37">
        <v>8</v>
      </c>
      <c r="AF56" s="80">
        <f>AE56/22</f>
        <v>0.36363636363636365</v>
      </c>
      <c r="AG56" s="37">
        <v>10</v>
      </c>
      <c r="AH56" s="80">
        <f>AG56/22</f>
        <v>0.45454545454545453</v>
      </c>
      <c r="AI56" s="37">
        <v>7</v>
      </c>
      <c r="AJ56" s="80">
        <f>AI56/22</f>
        <v>0.31818181818181818</v>
      </c>
      <c r="AK56" s="37">
        <v>9</v>
      </c>
      <c r="AL56" s="80">
        <f>AK56/22</f>
        <v>0.40909090909090912</v>
      </c>
      <c r="AM56" s="45"/>
    </row>
    <row r="57" spans="1:39" x14ac:dyDescent="0.3">
      <c r="A57" s="45"/>
      <c r="B57" s="33" t="s">
        <v>28</v>
      </c>
      <c r="C57" s="37">
        <v>5</v>
      </c>
      <c r="D57" s="80">
        <f>C57/24</f>
        <v>0.20833333333333334</v>
      </c>
      <c r="E57" s="37">
        <v>5</v>
      </c>
      <c r="F57" s="80">
        <f>E57/24</f>
        <v>0.20833333333333334</v>
      </c>
      <c r="G57" s="37">
        <v>5</v>
      </c>
      <c r="H57" s="80">
        <f>G57/24</f>
        <v>0.20833333333333334</v>
      </c>
      <c r="I57" s="37">
        <v>6</v>
      </c>
      <c r="J57" s="80">
        <f>I57/24</f>
        <v>0.25</v>
      </c>
      <c r="K57" s="39">
        <v>5</v>
      </c>
      <c r="L57" s="80">
        <f>K57/24</f>
        <v>0.20833333333333334</v>
      </c>
      <c r="M57" s="37">
        <v>5</v>
      </c>
      <c r="N57" s="80">
        <f>M57/24</f>
        <v>0.20833333333333334</v>
      </c>
      <c r="O57" s="37">
        <v>10</v>
      </c>
      <c r="P57" s="80">
        <f>O57/24</f>
        <v>0.41666666666666669</v>
      </c>
      <c r="Q57" s="39">
        <v>7</v>
      </c>
      <c r="R57" s="80">
        <f>Q57/24</f>
        <v>0.29166666666666669</v>
      </c>
      <c r="S57" s="37">
        <v>6</v>
      </c>
      <c r="T57" s="80">
        <f>S57/24</f>
        <v>0.25</v>
      </c>
      <c r="U57" s="37">
        <v>5</v>
      </c>
      <c r="V57" s="80">
        <f>U57/24</f>
        <v>0.20833333333333334</v>
      </c>
      <c r="W57" s="37">
        <v>4</v>
      </c>
      <c r="X57" s="80">
        <f>W57/24</f>
        <v>0.16666666666666666</v>
      </c>
      <c r="Y57" s="37">
        <v>2</v>
      </c>
      <c r="Z57" s="80">
        <f>Y57/24</f>
        <v>8.3333333333333329E-2</v>
      </c>
      <c r="AA57" s="37">
        <v>5</v>
      </c>
      <c r="AB57" s="80">
        <f>AA57/24</f>
        <v>0.20833333333333334</v>
      </c>
      <c r="AC57" s="37">
        <v>2</v>
      </c>
      <c r="AD57" s="80">
        <f>AC57/24</f>
        <v>8.3333333333333329E-2</v>
      </c>
      <c r="AE57" s="37">
        <v>1</v>
      </c>
      <c r="AF57" s="80">
        <f>AE57/24</f>
        <v>4.1666666666666664E-2</v>
      </c>
      <c r="AG57" s="37">
        <v>4</v>
      </c>
      <c r="AH57" s="80">
        <f>AG57/24</f>
        <v>0.16666666666666666</v>
      </c>
      <c r="AI57" s="37">
        <v>2</v>
      </c>
      <c r="AJ57" s="80">
        <f>AI57/24</f>
        <v>8.3333333333333329E-2</v>
      </c>
      <c r="AK57" s="37">
        <v>2</v>
      </c>
      <c r="AL57" s="80">
        <f>AK57/24</f>
        <v>8.3333333333333329E-2</v>
      </c>
      <c r="AM57" s="45"/>
    </row>
    <row r="58" spans="1:39" x14ac:dyDescent="0.3">
      <c r="A58" s="45"/>
      <c r="B58" s="40" t="s">
        <v>98</v>
      </c>
      <c r="C58" s="41">
        <v>2</v>
      </c>
      <c r="D58" s="87">
        <f>C58/15</f>
        <v>0.13333333333333333</v>
      </c>
      <c r="E58" s="41">
        <v>0</v>
      </c>
      <c r="F58" s="87">
        <f>E58/15</f>
        <v>0</v>
      </c>
      <c r="G58" s="41">
        <v>0</v>
      </c>
      <c r="H58" s="87">
        <f>G58/15</f>
        <v>0</v>
      </c>
      <c r="I58" s="41">
        <v>2</v>
      </c>
      <c r="J58" s="87">
        <f>I58/15</f>
        <v>0.13333333333333333</v>
      </c>
      <c r="K58" s="43">
        <v>0</v>
      </c>
      <c r="L58" s="87">
        <f>K58/15</f>
        <v>0</v>
      </c>
      <c r="M58" s="41">
        <v>0</v>
      </c>
      <c r="N58" s="87">
        <f>M58/15</f>
        <v>0</v>
      </c>
      <c r="O58" s="41">
        <v>2</v>
      </c>
      <c r="P58" s="87">
        <f>O58/15</f>
        <v>0.13333333333333333</v>
      </c>
      <c r="Q58" s="43">
        <v>0</v>
      </c>
      <c r="R58" s="87">
        <f>Q58/15</f>
        <v>0</v>
      </c>
      <c r="S58" s="41">
        <v>0</v>
      </c>
      <c r="T58" s="87">
        <f>S58/15</f>
        <v>0</v>
      </c>
      <c r="U58" s="41">
        <v>2</v>
      </c>
      <c r="V58" s="87">
        <f>U58/15</f>
        <v>0.13333333333333333</v>
      </c>
      <c r="W58" s="41">
        <v>0</v>
      </c>
      <c r="X58" s="87">
        <f>W58/15</f>
        <v>0</v>
      </c>
      <c r="Y58" s="41">
        <v>0</v>
      </c>
      <c r="Z58" s="87">
        <f>Y58/15</f>
        <v>0</v>
      </c>
      <c r="AA58" s="41">
        <v>2</v>
      </c>
      <c r="AB58" s="87">
        <f>AA58/15</f>
        <v>0.13333333333333333</v>
      </c>
      <c r="AC58" s="41">
        <v>0</v>
      </c>
      <c r="AD58" s="87">
        <f>AC58/15</f>
        <v>0</v>
      </c>
      <c r="AE58" s="41">
        <v>0</v>
      </c>
      <c r="AF58" s="87">
        <f>AE58/15</f>
        <v>0</v>
      </c>
      <c r="AG58" s="41">
        <v>2</v>
      </c>
      <c r="AH58" s="87">
        <f>AG58/15</f>
        <v>0.13333333333333333</v>
      </c>
      <c r="AI58" s="41">
        <v>0</v>
      </c>
      <c r="AJ58" s="87">
        <f>AI58/15</f>
        <v>0</v>
      </c>
      <c r="AK58" s="41">
        <v>0</v>
      </c>
      <c r="AL58" s="87">
        <f>AK58/15</f>
        <v>0</v>
      </c>
      <c r="AM58" s="45"/>
    </row>
    <row r="59" spans="1:39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</sheetData>
  <mergeCells count="46">
    <mergeCell ref="AE34:AF34"/>
    <mergeCell ref="AG33:AL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AG34:AH34"/>
    <mergeCell ref="AI34:AJ34"/>
    <mergeCell ref="AK34:AL34"/>
    <mergeCell ref="W34:X34"/>
    <mergeCell ref="Y34:Z34"/>
    <mergeCell ref="AA6:AB6"/>
    <mergeCell ref="AC6:AD6"/>
    <mergeCell ref="AA34:AB34"/>
    <mergeCell ref="AC34:AD34"/>
    <mergeCell ref="C6:D6"/>
    <mergeCell ref="E6:F6"/>
    <mergeCell ref="G6:H6"/>
    <mergeCell ref="I6:J6"/>
    <mergeCell ref="U34:V34"/>
    <mergeCell ref="C33:H33"/>
    <mergeCell ref="I33:N33"/>
    <mergeCell ref="O33:T33"/>
    <mergeCell ref="U33:Z33"/>
    <mergeCell ref="AA33:AF33"/>
    <mergeCell ref="K6:L6"/>
    <mergeCell ref="M6:N6"/>
    <mergeCell ref="B2:AF2"/>
    <mergeCell ref="C4:AF4"/>
    <mergeCell ref="C5:H5"/>
    <mergeCell ref="I5:N5"/>
    <mergeCell ref="O5:T5"/>
    <mergeCell ref="U5:Z5"/>
    <mergeCell ref="AA5:AF5"/>
    <mergeCell ref="AE6:AF6"/>
    <mergeCell ref="O6:P6"/>
    <mergeCell ref="Q6:R6"/>
    <mergeCell ref="S6:T6"/>
    <mergeCell ref="U6:V6"/>
    <mergeCell ref="W6:X6"/>
    <mergeCell ref="Y6:Z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9"/>
  <sheetViews>
    <sheetView zoomScale="85" zoomScaleNormal="85" workbookViewId="0"/>
  </sheetViews>
  <sheetFormatPr defaultColWidth="9.109375" defaultRowHeight="14.4" x14ac:dyDescent="0.3"/>
  <cols>
    <col min="1" max="1" width="9.109375" style="10"/>
    <col min="2" max="2" width="29.88671875" style="10" bestFit="1" customWidth="1"/>
    <col min="3" max="16384" width="9.109375" style="10"/>
  </cols>
  <sheetData>
    <row r="1" spans="1:39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</row>
    <row r="2" spans="1:39" x14ac:dyDescent="0.3">
      <c r="A2" s="45"/>
      <c r="B2" s="97" t="s">
        <v>141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45"/>
      <c r="AH2" s="45"/>
      <c r="AI2" s="45"/>
      <c r="AJ2" s="45"/>
      <c r="AK2" s="45"/>
      <c r="AL2" s="45"/>
      <c r="AM2" s="45"/>
    </row>
    <row r="3" spans="1:39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x14ac:dyDescent="0.3">
      <c r="A4" s="45"/>
      <c r="B4" s="81"/>
      <c r="C4" s="109" t="s">
        <v>105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10"/>
      <c r="AG4" s="45"/>
      <c r="AH4" s="45"/>
      <c r="AI4" s="45"/>
      <c r="AJ4" s="45"/>
      <c r="AK4" s="45"/>
      <c r="AL4" s="45"/>
      <c r="AM4" s="45"/>
    </row>
    <row r="5" spans="1:39" x14ac:dyDescent="0.3">
      <c r="A5" s="45"/>
      <c r="B5" s="84"/>
      <c r="C5" s="113" t="s">
        <v>85</v>
      </c>
      <c r="D5" s="113"/>
      <c r="E5" s="113"/>
      <c r="F5" s="113"/>
      <c r="G5" s="113"/>
      <c r="H5" s="112"/>
      <c r="I5" s="111" t="s">
        <v>86</v>
      </c>
      <c r="J5" s="113"/>
      <c r="K5" s="113"/>
      <c r="L5" s="113"/>
      <c r="M5" s="113"/>
      <c r="N5" s="112"/>
      <c r="O5" s="111" t="s">
        <v>87</v>
      </c>
      <c r="P5" s="113"/>
      <c r="Q5" s="113"/>
      <c r="R5" s="113"/>
      <c r="S5" s="113"/>
      <c r="T5" s="112"/>
      <c r="U5" s="111" t="s">
        <v>88</v>
      </c>
      <c r="V5" s="113"/>
      <c r="W5" s="113"/>
      <c r="X5" s="113"/>
      <c r="Y5" s="113"/>
      <c r="Z5" s="112"/>
      <c r="AA5" s="111" t="s">
        <v>89</v>
      </c>
      <c r="AB5" s="113"/>
      <c r="AC5" s="113"/>
      <c r="AD5" s="113"/>
      <c r="AE5" s="113"/>
      <c r="AF5" s="112"/>
      <c r="AG5" s="45"/>
      <c r="AH5" s="45"/>
      <c r="AI5" s="45"/>
      <c r="AJ5" s="45"/>
      <c r="AK5" s="45"/>
      <c r="AL5" s="45"/>
      <c r="AM5" s="45"/>
    </row>
    <row r="6" spans="1:39" ht="26.25" customHeight="1" x14ac:dyDescent="0.3">
      <c r="A6" s="45"/>
      <c r="B6" s="17"/>
      <c r="C6" s="119" t="s">
        <v>90</v>
      </c>
      <c r="D6" s="105"/>
      <c r="E6" s="104" t="s">
        <v>91</v>
      </c>
      <c r="F6" s="105"/>
      <c r="G6" s="120" t="s">
        <v>92</v>
      </c>
      <c r="H6" s="121"/>
      <c r="I6" s="104" t="s">
        <v>90</v>
      </c>
      <c r="J6" s="119"/>
      <c r="K6" s="104" t="s">
        <v>91</v>
      </c>
      <c r="L6" s="105"/>
      <c r="M6" s="120" t="s">
        <v>92</v>
      </c>
      <c r="N6" s="121"/>
      <c r="O6" s="104" t="s">
        <v>90</v>
      </c>
      <c r="P6" s="105"/>
      <c r="Q6" s="104" t="s">
        <v>91</v>
      </c>
      <c r="R6" s="105"/>
      <c r="S6" s="120" t="s">
        <v>92</v>
      </c>
      <c r="T6" s="121"/>
      <c r="U6" s="104" t="s">
        <v>90</v>
      </c>
      <c r="V6" s="105"/>
      <c r="W6" s="104" t="s">
        <v>91</v>
      </c>
      <c r="X6" s="105"/>
      <c r="Y6" s="120" t="s">
        <v>92</v>
      </c>
      <c r="Z6" s="121"/>
      <c r="AA6" s="104" t="s">
        <v>90</v>
      </c>
      <c r="AB6" s="105"/>
      <c r="AC6" s="104" t="s">
        <v>91</v>
      </c>
      <c r="AD6" s="119"/>
      <c r="AE6" s="104" t="s">
        <v>92</v>
      </c>
      <c r="AF6" s="105"/>
      <c r="AG6" s="45"/>
      <c r="AH6" s="45"/>
      <c r="AI6" s="45"/>
      <c r="AJ6" s="45"/>
      <c r="AK6" s="45"/>
      <c r="AL6" s="45"/>
      <c r="AM6" s="45"/>
    </row>
    <row r="7" spans="1:39" x14ac:dyDescent="0.3">
      <c r="A7" s="45"/>
      <c r="B7" s="29"/>
      <c r="C7" s="26" t="s">
        <v>2</v>
      </c>
      <c r="D7" s="27" t="s">
        <v>3</v>
      </c>
      <c r="E7" s="26" t="s">
        <v>2</v>
      </c>
      <c r="F7" s="27" t="s">
        <v>3</v>
      </c>
      <c r="G7" s="26" t="s">
        <v>2</v>
      </c>
      <c r="H7" s="27" t="s">
        <v>3</v>
      </c>
      <c r="I7" s="26" t="s">
        <v>2</v>
      </c>
      <c r="J7" s="27" t="s">
        <v>3</v>
      </c>
      <c r="K7" s="26" t="s">
        <v>2</v>
      </c>
      <c r="L7" s="27" t="s">
        <v>3</v>
      </c>
      <c r="M7" s="26" t="s">
        <v>2</v>
      </c>
      <c r="N7" s="27" t="s">
        <v>3</v>
      </c>
      <c r="O7" s="26" t="s">
        <v>2</v>
      </c>
      <c r="P7" s="27" t="s">
        <v>3</v>
      </c>
      <c r="Q7" s="26" t="s">
        <v>2</v>
      </c>
      <c r="R7" s="27" t="s">
        <v>3</v>
      </c>
      <c r="S7" s="26" t="s">
        <v>2</v>
      </c>
      <c r="T7" s="27" t="s">
        <v>3</v>
      </c>
      <c r="U7" s="26" t="s">
        <v>2</v>
      </c>
      <c r="V7" s="27" t="s">
        <v>3</v>
      </c>
      <c r="W7" s="26" t="s">
        <v>2</v>
      </c>
      <c r="X7" s="27" t="s">
        <v>3</v>
      </c>
      <c r="Y7" s="26" t="s">
        <v>2</v>
      </c>
      <c r="Z7" s="27" t="s">
        <v>3</v>
      </c>
      <c r="AA7" s="26" t="s">
        <v>2</v>
      </c>
      <c r="AB7" s="27" t="s">
        <v>3</v>
      </c>
      <c r="AC7" s="26" t="s">
        <v>2</v>
      </c>
      <c r="AD7" s="27" t="s">
        <v>3</v>
      </c>
      <c r="AE7" s="26" t="s">
        <v>2</v>
      </c>
      <c r="AF7" s="27" t="s">
        <v>3</v>
      </c>
      <c r="AG7" s="45"/>
      <c r="AH7" s="45"/>
      <c r="AI7" s="45"/>
      <c r="AJ7" s="45"/>
      <c r="AK7" s="45"/>
      <c r="AL7" s="45"/>
      <c r="AM7" s="45"/>
    </row>
    <row r="8" spans="1:39" s="58" customFormat="1" x14ac:dyDescent="0.3">
      <c r="A8" s="45"/>
      <c r="B8" s="29" t="s">
        <v>110</v>
      </c>
      <c r="C8" s="30">
        <f>SUM(C11:C14)</f>
        <v>10</v>
      </c>
      <c r="D8" s="31">
        <f>C8/61</f>
        <v>0.16393442622950818</v>
      </c>
      <c r="E8" s="30">
        <f>SUM(E11:E14)</f>
        <v>7</v>
      </c>
      <c r="F8" s="31">
        <f>E8/61</f>
        <v>0.11475409836065574</v>
      </c>
      <c r="G8" s="30">
        <f>SUM(G11:G14)</f>
        <v>2</v>
      </c>
      <c r="H8" s="31">
        <f>G8/61</f>
        <v>3.2786885245901641E-2</v>
      </c>
      <c r="I8" s="30">
        <f>SUM(I11:I14)</f>
        <v>16</v>
      </c>
      <c r="J8" s="31">
        <f>I8/61</f>
        <v>0.26229508196721313</v>
      </c>
      <c r="K8" s="30">
        <f>SUM(K11:K14)</f>
        <v>10</v>
      </c>
      <c r="L8" s="31">
        <f>K8/61</f>
        <v>0.16393442622950818</v>
      </c>
      <c r="M8" s="30">
        <f>SUM(M11:M14)</f>
        <v>1</v>
      </c>
      <c r="N8" s="31">
        <f>M8/61</f>
        <v>1.6393442622950821E-2</v>
      </c>
      <c r="O8" s="30">
        <f>SUM(O11:O14)</f>
        <v>32</v>
      </c>
      <c r="P8" s="31">
        <f>O8/61</f>
        <v>0.52459016393442626</v>
      </c>
      <c r="Q8" s="30">
        <f>SUM(Q11:Q14)</f>
        <v>9</v>
      </c>
      <c r="R8" s="31">
        <f>Q8/61</f>
        <v>0.14754098360655737</v>
      </c>
      <c r="S8" s="30">
        <f>SUM(S11:S14)</f>
        <v>8</v>
      </c>
      <c r="T8" s="31">
        <f>S8/61</f>
        <v>0.13114754098360656</v>
      </c>
      <c r="U8" s="30">
        <f>SUM(U11:U14)</f>
        <v>34</v>
      </c>
      <c r="V8" s="31">
        <f>U8/61</f>
        <v>0.55737704918032782</v>
      </c>
      <c r="W8" s="30">
        <f>SUM(W11:W14)</f>
        <v>15</v>
      </c>
      <c r="X8" s="31">
        <f>W8/61</f>
        <v>0.24590163934426229</v>
      </c>
      <c r="Y8" s="30">
        <f>SUM(Y11:Y14)</f>
        <v>8</v>
      </c>
      <c r="Z8" s="31">
        <f>Y8/61</f>
        <v>0.13114754098360656</v>
      </c>
      <c r="AA8" s="30">
        <f>SUM(AA11:AA14)</f>
        <v>34</v>
      </c>
      <c r="AB8" s="31">
        <f>AA8/61</f>
        <v>0.55737704918032782</v>
      </c>
      <c r="AC8" s="30">
        <f>SUM(AC11:AC14)</f>
        <v>16</v>
      </c>
      <c r="AD8" s="31">
        <f>AC8/61</f>
        <v>0.26229508196721313</v>
      </c>
      <c r="AE8" s="30">
        <f>SUM(AE11:AE14)</f>
        <v>12</v>
      </c>
      <c r="AF8" s="31">
        <f>AE8/61</f>
        <v>0.19672131147540983</v>
      </c>
      <c r="AG8" s="45"/>
      <c r="AH8" s="45"/>
      <c r="AI8" s="45"/>
      <c r="AJ8" s="45"/>
      <c r="AK8" s="45"/>
      <c r="AL8" s="45"/>
      <c r="AM8" s="45"/>
    </row>
    <row r="9" spans="1:39" x14ac:dyDescent="0.3">
      <c r="A9" s="45"/>
      <c r="B9" s="29"/>
      <c r="C9" s="30"/>
      <c r="D9" s="34"/>
      <c r="E9" s="30"/>
      <c r="F9" s="32"/>
      <c r="G9" s="30"/>
      <c r="H9" s="32"/>
      <c r="I9" s="30"/>
      <c r="J9" s="32"/>
      <c r="K9" s="30"/>
      <c r="L9" s="32"/>
      <c r="M9" s="30"/>
      <c r="N9" s="32"/>
      <c r="O9" s="30"/>
      <c r="P9" s="32"/>
      <c r="Q9" s="30"/>
      <c r="R9" s="32"/>
      <c r="S9" s="30"/>
      <c r="T9" s="32"/>
      <c r="U9" s="30"/>
      <c r="V9" s="32"/>
      <c r="W9" s="30"/>
      <c r="X9" s="32"/>
      <c r="Y9" s="30"/>
      <c r="Z9" s="32"/>
      <c r="AA9" s="30"/>
      <c r="AB9" s="34"/>
      <c r="AC9" s="30"/>
      <c r="AD9" s="32"/>
      <c r="AE9" s="30"/>
      <c r="AF9" s="34"/>
      <c r="AG9" s="45"/>
      <c r="AH9" s="45"/>
      <c r="AI9" s="45"/>
      <c r="AJ9" s="45"/>
      <c r="AK9" s="45"/>
      <c r="AL9" s="45"/>
      <c r="AM9" s="45"/>
    </row>
    <row r="10" spans="1:39" x14ac:dyDescent="0.3">
      <c r="A10" s="45"/>
      <c r="B10" s="29" t="s">
        <v>14</v>
      </c>
      <c r="C10" s="37"/>
      <c r="D10" s="71"/>
      <c r="E10" s="37"/>
      <c r="F10" s="39"/>
      <c r="G10" s="30"/>
      <c r="H10" s="32"/>
      <c r="I10" s="30"/>
      <c r="J10" s="32"/>
      <c r="K10" s="30"/>
      <c r="L10" s="32"/>
      <c r="M10" s="30"/>
      <c r="N10" s="32"/>
      <c r="O10" s="30"/>
      <c r="P10" s="32"/>
      <c r="Q10" s="30"/>
      <c r="R10" s="32"/>
      <c r="S10" s="30"/>
      <c r="T10" s="32"/>
      <c r="U10" s="37"/>
      <c r="V10" s="71"/>
      <c r="W10" s="37"/>
      <c r="X10" s="39"/>
      <c r="Y10" s="30"/>
      <c r="Z10" s="32"/>
      <c r="AA10" s="37"/>
      <c r="AB10" s="71"/>
      <c r="AC10" s="37"/>
      <c r="AD10" s="39"/>
      <c r="AE10" s="37"/>
      <c r="AF10" s="71"/>
      <c r="AG10" s="45"/>
      <c r="AH10" s="45"/>
      <c r="AI10" s="45"/>
      <c r="AJ10" s="45"/>
      <c r="AK10" s="45"/>
      <c r="AL10" s="45"/>
      <c r="AM10" s="45"/>
    </row>
    <row r="11" spans="1:39" x14ac:dyDescent="0.3">
      <c r="A11" s="45"/>
      <c r="B11" s="33" t="s">
        <v>66</v>
      </c>
      <c r="C11" s="37">
        <v>2</v>
      </c>
      <c r="D11" s="80">
        <f>C11/20</f>
        <v>0.1</v>
      </c>
      <c r="E11" s="37">
        <v>5</v>
      </c>
      <c r="F11" s="80">
        <f>E11/20</f>
        <v>0.25</v>
      </c>
      <c r="G11" s="37">
        <v>1</v>
      </c>
      <c r="H11" s="80">
        <f>G11/20</f>
        <v>0.05</v>
      </c>
      <c r="I11" s="37">
        <v>5</v>
      </c>
      <c r="J11" s="80">
        <f>I11/20</f>
        <v>0.25</v>
      </c>
      <c r="K11" s="37">
        <v>5</v>
      </c>
      <c r="L11" s="80">
        <f>K11/20</f>
        <v>0.25</v>
      </c>
      <c r="M11" s="37">
        <v>0</v>
      </c>
      <c r="N11" s="80">
        <f>M11/20</f>
        <v>0</v>
      </c>
      <c r="O11" s="37">
        <v>12</v>
      </c>
      <c r="P11" s="80">
        <f>O11/20</f>
        <v>0.6</v>
      </c>
      <c r="Q11" s="37">
        <v>2</v>
      </c>
      <c r="R11" s="80">
        <f>Q11/20</f>
        <v>0.1</v>
      </c>
      <c r="S11" s="37">
        <v>4</v>
      </c>
      <c r="T11" s="80">
        <f>S11/20</f>
        <v>0.2</v>
      </c>
      <c r="U11" s="37">
        <v>13</v>
      </c>
      <c r="V11" s="80">
        <f>U11/20</f>
        <v>0.65</v>
      </c>
      <c r="W11" s="37">
        <v>7</v>
      </c>
      <c r="X11" s="80">
        <f>W11/20</f>
        <v>0.35</v>
      </c>
      <c r="Y11" s="37">
        <v>4</v>
      </c>
      <c r="Z11" s="80">
        <f>Y11/20</f>
        <v>0.2</v>
      </c>
      <c r="AA11" s="37">
        <v>15</v>
      </c>
      <c r="AB11" s="80">
        <f>AA11/20</f>
        <v>0.75</v>
      </c>
      <c r="AC11" s="37">
        <v>8</v>
      </c>
      <c r="AD11" s="80">
        <f>AC11/20</f>
        <v>0.4</v>
      </c>
      <c r="AE11" s="37">
        <v>6</v>
      </c>
      <c r="AF11" s="80">
        <f>AE11/20</f>
        <v>0.3</v>
      </c>
      <c r="AG11" s="45"/>
      <c r="AH11" s="45"/>
      <c r="AI11" s="45"/>
      <c r="AJ11" s="45"/>
      <c r="AK11" s="45"/>
      <c r="AL11" s="45"/>
      <c r="AM11" s="45"/>
    </row>
    <row r="12" spans="1:39" x14ac:dyDescent="0.3">
      <c r="A12" s="45"/>
      <c r="B12" s="33" t="s">
        <v>93</v>
      </c>
      <c r="C12" s="37">
        <v>5</v>
      </c>
      <c r="D12" s="80">
        <f>C12/20</f>
        <v>0.25</v>
      </c>
      <c r="E12" s="37">
        <v>1</v>
      </c>
      <c r="F12" s="80">
        <f>E12/20</f>
        <v>0.05</v>
      </c>
      <c r="G12" s="37">
        <v>0</v>
      </c>
      <c r="H12" s="80">
        <f>G12/20</f>
        <v>0</v>
      </c>
      <c r="I12" s="37">
        <v>7</v>
      </c>
      <c r="J12" s="80">
        <f>I12/20</f>
        <v>0.35</v>
      </c>
      <c r="K12" s="37">
        <v>4</v>
      </c>
      <c r="L12" s="80">
        <f>K12/20</f>
        <v>0.2</v>
      </c>
      <c r="M12" s="37">
        <v>0</v>
      </c>
      <c r="N12" s="80">
        <f>M12/20</f>
        <v>0</v>
      </c>
      <c r="O12" s="37">
        <v>10</v>
      </c>
      <c r="P12" s="80">
        <f>O12/20</f>
        <v>0.5</v>
      </c>
      <c r="Q12" s="37">
        <v>4</v>
      </c>
      <c r="R12" s="80">
        <f>Q12/20</f>
        <v>0.2</v>
      </c>
      <c r="S12" s="37">
        <v>1</v>
      </c>
      <c r="T12" s="80">
        <f>S12/20</f>
        <v>0.05</v>
      </c>
      <c r="U12" s="37">
        <v>11</v>
      </c>
      <c r="V12" s="80">
        <f>U12/20</f>
        <v>0.55000000000000004</v>
      </c>
      <c r="W12" s="37">
        <v>5</v>
      </c>
      <c r="X12" s="80">
        <f>W12/20</f>
        <v>0.25</v>
      </c>
      <c r="Y12" s="37">
        <v>1</v>
      </c>
      <c r="Z12" s="80">
        <f>Y12/20</f>
        <v>0.05</v>
      </c>
      <c r="AA12" s="37">
        <v>10</v>
      </c>
      <c r="AB12" s="80">
        <f>AA12/20</f>
        <v>0.5</v>
      </c>
      <c r="AC12" s="37">
        <v>5</v>
      </c>
      <c r="AD12" s="80">
        <f>AC12/20</f>
        <v>0.25</v>
      </c>
      <c r="AE12" s="37">
        <v>3</v>
      </c>
      <c r="AF12" s="80">
        <f>AE12/20</f>
        <v>0.15</v>
      </c>
      <c r="AG12" s="45"/>
      <c r="AH12" s="45"/>
      <c r="AI12" s="45"/>
      <c r="AJ12" s="45"/>
      <c r="AK12" s="45"/>
      <c r="AL12" s="45"/>
      <c r="AM12" s="45"/>
    </row>
    <row r="13" spans="1:39" x14ac:dyDescent="0.3">
      <c r="A13" s="45"/>
      <c r="B13" s="33" t="s">
        <v>94</v>
      </c>
      <c r="C13" s="37">
        <v>2</v>
      </c>
      <c r="D13" s="80">
        <f>C13/17</f>
        <v>0.11764705882352941</v>
      </c>
      <c r="E13" s="37">
        <v>1</v>
      </c>
      <c r="F13" s="80">
        <f>E13/17</f>
        <v>5.8823529411764705E-2</v>
      </c>
      <c r="G13" s="37">
        <v>1</v>
      </c>
      <c r="H13" s="80">
        <f>G13/17</f>
        <v>5.8823529411764705E-2</v>
      </c>
      <c r="I13" s="37">
        <v>3</v>
      </c>
      <c r="J13" s="80">
        <f>I13/17</f>
        <v>0.17647058823529413</v>
      </c>
      <c r="K13" s="37">
        <v>1</v>
      </c>
      <c r="L13" s="80">
        <f>K13/17</f>
        <v>5.8823529411764705E-2</v>
      </c>
      <c r="M13" s="37">
        <v>1</v>
      </c>
      <c r="N13" s="80">
        <f>M13/17</f>
        <v>5.8823529411764705E-2</v>
      </c>
      <c r="O13" s="37">
        <v>8</v>
      </c>
      <c r="P13" s="80">
        <f>O13/17</f>
        <v>0.47058823529411764</v>
      </c>
      <c r="Q13" s="37">
        <v>3</v>
      </c>
      <c r="R13" s="80">
        <f>Q13/17</f>
        <v>0.17647058823529413</v>
      </c>
      <c r="S13" s="37">
        <v>3</v>
      </c>
      <c r="T13" s="80">
        <f>S13/17</f>
        <v>0.17647058823529413</v>
      </c>
      <c r="U13" s="37">
        <v>8</v>
      </c>
      <c r="V13" s="80">
        <f>U13/17</f>
        <v>0.47058823529411764</v>
      </c>
      <c r="W13" s="37">
        <v>3</v>
      </c>
      <c r="X13" s="80">
        <f>W13/17</f>
        <v>0.17647058823529413</v>
      </c>
      <c r="Y13" s="37">
        <v>2</v>
      </c>
      <c r="Z13" s="80">
        <f>Y13/17</f>
        <v>0.11764705882352941</v>
      </c>
      <c r="AA13" s="37">
        <v>8</v>
      </c>
      <c r="AB13" s="80">
        <f>AA13/17</f>
        <v>0.47058823529411764</v>
      </c>
      <c r="AC13" s="37">
        <v>3</v>
      </c>
      <c r="AD13" s="80">
        <f>AC13/17</f>
        <v>0.17647058823529413</v>
      </c>
      <c r="AE13" s="37">
        <v>3</v>
      </c>
      <c r="AF13" s="80">
        <f>AE13/17</f>
        <v>0.17647058823529413</v>
      </c>
      <c r="AG13" s="45"/>
      <c r="AH13" s="45"/>
      <c r="AI13" s="45"/>
      <c r="AJ13" s="45"/>
      <c r="AK13" s="45"/>
      <c r="AL13" s="45"/>
      <c r="AM13" s="45"/>
    </row>
    <row r="14" spans="1:39" x14ac:dyDescent="0.3">
      <c r="A14" s="45"/>
      <c r="B14" s="33" t="s">
        <v>39</v>
      </c>
      <c r="C14" s="37">
        <v>1</v>
      </c>
      <c r="D14" s="80">
        <f>C14/5</f>
        <v>0.2</v>
      </c>
      <c r="E14" s="37">
        <v>0</v>
      </c>
      <c r="F14" s="80">
        <f>E14/5</f>
        <v>0</v>
      </c>
      <c r="G14" s="37">
        <v>0</v>
      </c>
      <c r="H14" s="80">
        <f>G14/5</f>
        <v>0</v>
      </c>
      <c r="I14" s="37">
        <v>1</v>
      </c>
      <c r="J14" s="80">
        <f>I14/5</f>
        <v>0.2</v>
      </c>
      <c r="K14" s="37">
        <v>0</v>
      </c>
      <c r="L14" s="80">
        <f>K14/5</f>
        <v>0</v>
      </c>
      <c r="M14" s="37">
        <v>0</v>
      </c>
      <c r="N14" s="80">
        <f>M14/5</f>
        <v>0</v>
      </c>
      <c r="O14" s="37">
        <v>2</v>
      </c>
      <c r="P14" s="80">
        <f>O14/5</f>
        <v>0.4</v>
      </c>
      <c r="Q14" s="37">
        <v>0</v>
      </c>
      <c r="R14" s="80">
        <f>Q14/5</f>
        <v>0</v>
      </c>
      <c r="S14" s="37">
        <v>0</v>
      </c>
      <c r="T14" s="80">
        <f>S14/5</f>
        <v>0</v>
      </c>
      <c r="U14" s="37">
        <v>2</v>
      </c>
      <c r="V14" s="80">
        <f>U14/5</f>
        <v>0.4</v>
      </c>
      <c r="W14" s="37">
        <v>0</v>
      </c>
      <c r="X14" s="80">
        <f>W14/5</f>
        <v>0</v>
      </c>
      <c r="Y14" s="37">
        <v>1</v>
      </c>
      <c r="Z14" s="80">
        <f>Y14/5</f>
        <v>0.2</v>
      </c>
      <c r="AA14" s="37">
        <v>1</v>
      </c>
      <c r="AB14" s="80">
        <f>AA14/5</f>
        <v>0.2</v>
      </c>
      <c r="AC14" s="37">
        <v>0</v>
      </c>
      <c r="AD14" s="80">
        <f>AC14/5</f>
        <v>0</v>
      </c>
      <c r="AE14" s="37">
        <v>0</v>
      </c>
      <c r="AF14" s="80">
        <f>AE14/5</f>
        <v>0</v>
      </c>
      <c r="AG14" s="45"/>
      <c r="AH14" s="45"/>
      <c r="AI14" s="45"/>
      <c r="AJ14" s="45"/>
      <c r="AK14" s="45"/>
      <c r="AL14" s="45"/>
      <c r="AM14" s="45"/>
    </row>
    <row r="15" spans="1:39" x14ac:dyDescent="0.3">
      <c r="A15" s="45"/>
      <c r="B15" s="33"/>
      <c r="C15" s="37"/>
      <c r="D15" s="80"/>
      <c r="E15" s="37"/>
      <c r="F15" s="80"/>
      <c r="G15" s="37"/>
      <c r="H15" s="80"/>
      <c r="I15" s="37"/>
      <c r="J15" s="80"/>
      <c r="K15" s="37"/>
      <c r="L15" s="80"/>
      <c r="M15" s="37"/>
      <c r="N15" s="80"/>
      <c r="O15" s="37"/>
      <c r="P15" s="80"/>
      <c r="Q15" s="37"/>
      <c r="R15" s="80"/>
      <c r="S15" s="37"/>
      <c r="T15" s="80"/>
      <c r="U15" s="37"/>
      <c r="V15" s="80"/>
      <c r="W15" s="37"/>
      <c r="X15" s="80"/>
      <c r="Y15" s="37"/>
      <c r="Z15" s="80"/>
      <c r="AA15" s="37"/>
      <c r="AB15" s="80"/>
      <c r="AC15" s="37"/>
      <c r="AD15" s="80"/>
      <c r="AE15" s="37"/>
      <c r="AF15" s="80"/>
      <c r="AG15" s="45"/>
      <c r="AH15" s="45"/>
      <c r="AI15" s="45"/>
      <c r="AJ15" s="45"/>
      <c r="AK15" s="45"/>
      <c r="AL15" s="45"/>
      <c r="AM15" s="45"/>
    </row>
    <row r="16" spans="1:39" x14ac:dyDescent="0.3">
      <c r="A16" s="45"/>
      <c r="B16" s="29" t="s">
        <v>4</v>
      </c>
      <c r="C16" s="37"/>
      <c r="D16" s="80"/>
      <c r="E16" s="37"/>
      <c r="F16" s="80"/>
      <c r="G16" s="37"/>
      <c r="H16" s="80"/>
      <c r="I16" s="37"/>
      <c r="J16" s="80"/>
      <c r="K16" s="37"/>
      <c r="L16" s="80"/>
      <c r="M16" s="37"/>
      <c r="N16" s="80"/>
      <c r="O16" s="37"/>
      <c r="P16" s="80"/>
      <c r="Q16" s="37"/>
      <c r="R16" s="80"/>
      <c r="S16" s="37"/>
      <c r="T16" s="80"/>
      <c r="U16" s="37"/>
      <c r="V16" s="80"/>
      <c r="W16" s="37"/>
      <c r="X16" s="80"/>
      <c r="Y16" s="37"/>
      <c r="Z16" s="80"/>
      <c r="AA16" s="37"/>
      <c r="AB16" s="80"/>
      <c r="AC16" s="37"/>
      <c r="AD16" s="80"/>
      <c r="AE16" s="37"/>
      <c r="AF16" s="80"/>
      <c r="AG16" s="45"/>
      <c r="AH16" s="45"/>
      <c r="AI16" s="45"/>
      <c r="AJ16" s="45"/>
      <c r="AK16" s="45"/>
      <c r="AL16" s="45"/>
      <c r="AM16" s="45"/>
    </row>
    <row r="17" spans="1:39" x14ac:dyDescent="0.3">
      <c r="A17" s="45"/>
      <c r="B17" s="33" t="s">
        <v>18</v>
      </c>
      <c r="C17" s="37">
        <v>2</v>
      </c>
      <c r="D17" s="80">
        <f>C17/9</f>
        <v>0.22222222222222221</v>
      </c>
      <c r="E17" s="37">
        <v>2</v>
      </c>
      <c r="F17" s="80">
        <f>E17/9</f>
        <v>0.22222222222222221</v>
      </c>
      <c r="G17" s="37">
        <v>1</v>
      </c>
      <c r="H17" s="80">
        <f>G17/9</f>
        <v>0.1111111111111111</v>
      </c>
      <c r="I17" s="37">
        <v>3</v>
      </c>
      <c r="J17" s="80">
        <f>I17/9</f>
        <v>0.33333333333333331</v>
      </c>
      <c r="K17" s="37">
        <v>3</v>
      </c>
      <c r="L17" s="80">
        <f>K17/9</f>
        <v>0.33333333333333331</v>
      </c>
      <c r="M17" s="37">
        <v>1</v>
      </c>
      <c r="N17" s="80">
        <f>M17/9</f>
        <v>0.1111111111111111</v>
      </c>
      <c r="O17" s="37">
        <v>4</v>
      </c>
      <c r="P17" s="80">
        <f>O17/9</f>
        <v>0.44444444444444442</v>
      </c>
      <c r="Q17" s="37">
        <v>0</v>
      </c>
      <c r="R17" s="80">
        <f>Q17/9</f>
        <v>0</v>
      </c>
      <c r="S17" s="37">
        <v>2</v>
      </c>
      <c r="T17" s="80">
        <f>S17/9</f>
        <v>0.22222222222222221</v>
      </c>
      <c r="U17" s="37">
        <v>5</v>
      </c>
      <c r="V17" s="80">
        <f>U17/9</f>
        <v>0.55555555555555558</v>
      </c>
      <c r="W17" s="37">
        <v>4</v>
      </c>
      <c r="X17" s="80">
        <f>W17/9</f>
        <v>0.44444444444444442</v>
      </c>
      <c r="Y17" s="37">
        <v>2</v>
      </c>
      <c r="Z17" s="80">
        <f>Y17/9</f>
        <v>0.22222222222222221</v>
      </c>
      <c r="AA17" s="37">
        <v>5</v>
      </c>
      <c r="AB17" s="80">
        <f>AA17/9</f>
        <v>0.55555555555555558</v>
      </c>
      <c r="AC17" s="37">
        <v>4</v>
      </c>
      <c r="AD17" s="80">
        <f>AC17/9</f>
        <v>0.44444444444444442</v>
      </c>
      <c r="AE17" s="37">
        <v>3</v>
      </c>
      <c r="AF17" s="80">
        <f>AE17/9</f>
        <v>0.33333333333333331</v>
      </c>
      <c r="AG17" s="45"/>
      <c r="AH17" s="45"/>
      <c r="AI17" s="45"/>
      <c r="AJ17" s="45"/>
      <c r="AK17" s="45"/>
      <c r="AL17" s="45"/>
      <c r="AM17" s="45"/>
    </row>
    <row r="18" spans="1:39" x14ac:dyDescent="0.3">
      <c r="A18" s="45"/>
      <c r="B18" s="33" t="s">
        <v>70</v>
      </c>
      <c r="C18" s="37">
        <v>2</v>
      </c>
      <c r="D18" s="80">
        <f>C18/7</f>
        <v>0.2857142857142857</v>
      </c>
      <c r="E18" s="37">
        <v>0</v>
      </c>
      <c r="F18" s="80">
        <f>E18/7</f>
        <v>0</v>
      </c>
      <c r="G18" s="37">
        <v>0</v>
      </c>
      <c r="H18" s="80">
        <f>G18/7</f>
        <v>0</v>
      </c>
      <c r="I18" s="37">
        <v>2</v>
      </c>
      <c r="J18" s="80">
        <f>I18/7</f>
        <v>0.2857142857142857</v>
      </c>
      <c r="K18" s="37">
        <v>1</v>
      </c>
      <c r="L18" s="80">
        <f>K18/7</f>
        <v>0.14285714285714285</v>
      </c>
      <c r="M18" s="37">
        <v>0</v>
      </c>
      <c r="N18" s="80">
        <f>M18/7</f>
        <v>0</v>
      </c>
      <c r="O18" s="37">
        <v>5</v>
      </c>
      <c r="P18" s="80">
        <f>O18/7</f>
        <v>0.7142857142857143</v>
      </c>
      <c r="Q18" s="37">
        <v>0</v>
      </c>
      <c r="R18" s="80">
        <f>Q18/7</f>
        <v>0</v>
      </c>
      <c r="S18" s="37">
        <v>0</v>
      </c>
      <c r="T18" s="80">
        <f>S18/7</f>
        <v>0</v>
      </c>
      <c r="U18" s="37">
        <v>6</v>
      </c>
      <c r="V18" s="80">
        <f>U18/7</f>
        <v>0.8571428571428571</v>
      </c>
      <c r="W18" s="37">
        <v>0</v>
      </c>
      <c r="X18" s="80">
        <f>W18/7</f>
        <v>0</v>
      </c>
      <c r="Y18" s="37">
        <v>0</v>
      </c>
      <c r="Z18" s="80">
        <f>Y18/7</f>
        <v>0</v>
      </c>
      <c r="AA18" s="37">
        <v>5</v>
      </c>
      <c r="AB18" s="80">
        <f>AA18/7</f>
        <v>0.7142857142857143</v>
      </c>
      <c r="AC18" s="37">
        <v>0</v>
      </c>
      <c r="AD18" s="80">
        <f>AC18/7</f>
        <v>0</v>
      </c>
      <c r="AE18" s="37">
        <v>1</v>
      </c>
      <c r="AF18" s="80">
        <f>AE18/7</f>
        <v>0.14285714285714285</v>
      </c>
      <c r="AG18" s="45"/>
      <c r="AH18" s="45"/>
      <c r="AI18" s="45"/>
      <c r="AJ18" s="45"/>
      <c r="AK18" s="45"/>
      <c r="AL18" s="45"/>
      <c r="AM18" s="45"/>
    </row>
    <row r="19" spans="1:39" x14ac:dyDescent="0.3">
      <c r="A19" s="45"/>
      <c r="B19" s="33" t="s">
        <v>95</v>
      </c>
      <c r="C19" s="37">
        <v>1</v>
      </c>
      <c r="D19" s="80">
        <f>C19/10</f>
        <v>0.1</v>
      </c>
      <c r="E19" s="37">
        <v>0</v>
      </c>
      <c r="F19" s="80">
        <f>E19/10</f>
        <v>0</v>
      </c>
      <c r="G19" s="37">
        <v>0</v>
      </c>
      <c r="H19" s="80">
        <f>G19/10</f>
        <v>0</v>
      </c>
      <c r="I19" s="37">
        <v>2</v>
      </c>
      <c r="J19" s="80">
        <f>I19/10</f>
        <v>0.2</v>
      </c>
      <c r="K19" s="37">
        <v>0</v>
      </c>
      <c r="L19" s="80">
        <f>K19/10</f>
        <v>0</v>
      </c>
      <c r="M19" s="37">
        <v>0</v>
      </c>
      <c r="N19" s="80">
        <f>M19/10</f>
        <v>0</v>
      </c>
      <c r="O19" s="37">
        <v>4</v>
      </c>
      <c r="P19" s="80">
        <f>O19/10</f>
        <v>0.4</v>
      </c>
      <c r="Q19" s="37">
        <v>1</v>
      </c>
      <c r="R19" s="80">
        <f>Q19/10</f>
        <v>0.1</v>
      </c>
      <c r="S19" s="37">
        <v>0</v>
      </c>
      <c r="T19" s="80">
        <f>S19/10</f>
        <v>0</v>
      </c>
      <c r="U19" s="37">
        <v>4</v>
      </c>
      <c r="V19" s="80">
        <f>U19/10</f>
        <v>0.4</v>
      </c>
      <c r="W19" s="37">
        <v>1</v>
      </c>
      <c r="X19" s="80">
        <f>W19/10</f>
        <v>0.1</v>
      </c>
      <c r="Y19" s="37">
        <v>0</v>
      </c>
      <c r="Z19" s="80">
        <f>Y19/10</f>
        <v>0</v>
      </c>
      <c r="AA19" s="37">
        <v>5</v>
      </c>
      <c r="AB19" s="80">
        <f>AA19/10</f>
        <v>0.5</v>
      </c>
      <c r="AC19" s="37">
        <v>1</v>
      </c>
      <c r="AD19" s="80">
        <f>AC19/10</f>
        <v>0.1</v>
      </c>
      <c r="AE19" s="37">
        <v>0</v>
      </c>
      <c r="AF19" s="80">
        <f>AE19/10</f>
        <v>0</v>
      </c>
      <c r="AG19" s="45"/>
      <c r="AH19" s="45"/>
      <c r="AI19" s="45"/>
      <c r="AJ19" s="45"/>
      <c r="AK19" s="45"/>
      <c r="AL19" s="45"/>
      <c r="AM19" s="45"/>
    </row>
    <row r="20" spans="1:39" x14ac:dyDescent="0.3">
      <c r="A20" s="45"/>
      <c r="B20" s="33" t="s">
        <v>21</v>
      </c>
      <c r="C20" s="37">
        <v>1</v>
      </c>
      <c r="D20" s="80">
        <f>C20/5</f>
        <v>0.2</v>
      </c>
      <c r="E20" s="37">
        <v>0</v>
      </c>
      <c r="F20" s="80">
        <f>E20/5</f>
        <v>0</v>
      </c>
      <c r="G20" s="37">
        <v>0</v>
      </c>
      <c r="H20" s="80">
        <f>G20/5</f>
        <v>0</v>
      </c>
      <c r="I20" s="37">
        <v>1</v>
      </c>
      <c r="J20" s="80">
        <f>I20/5</f>
        <v>0.2</v>
      </c>
      <c r="K20" s="37">
        <v>0</v>
      </c>
      <c r="L20" s="80">
        <f>K20/5</f>
        <v>0</v>
      </c>
      <c r="M20" s="37">
        <v>0</v>
      </c>
      <c r="N20" s="80">
        <f>M20/5</f>
        <v>0</v>
      </c>
      <c r="O20" s="37">
        <v>3</v>
      </c>
      <c r="P20" s="80">
        <f>O20/5</f>
        <v>0.6</v>
      </c>
      <c r="Q20" s="37">
        <v>2</v>
      </c>
      <c r="R20" s="80">
        <f>Q20/5</f>
        <v>0.4</v>
      </c>
      <c r="S20" s="37">
        <v>1</v>
      </c>
      <c r="T20" s="80">
        <f>S20/5</f>
        <v>0.2</v>
      </c>
      <c r="U20" s="37">
        <v>3</v>
      </c>
      <c r="V20" s="80">
        <f>U20/5</f>
        <v>0.6</v>
      </c>
      <c r="W20" s="37">
        <v>2</v>
      </c>
      <c r="X20" s="80">
        <f>W20/5</f>
        <v>0.4</v>
      </c>
      <c r="Y20" s="37">
        <v>0</v>
      </c>
      <c r="Z20" s="80">
        <f>Y20/5</f>
        <v>0</v>
      </c>
      <c r="AA20" s="37">
        <v>2</v>
      </c>
      <c r="AB20" s="80">
        <f>AA20/5</f>
        <v>0.4</v>
      </c>
      <c r="AC20" s="37">
        <v>2</v>
      </c>
      <c r="AD20" s="80">
        <f>AC20/5</f>
        <v>0.4</v>
      </c>
      <c r="AE20" s="37">
        <v>1</v>
      </c>
      <c r="AF20" s="80">
        <f>AE20/5</f>
        <v>0.2</v>
      </c>
      <c r="AG20" s="45"/>
      <c r="AH20" s="45"/>
      <c r="AI20" s="45"/>
      <c r="AJ20" s="45"/>
      <c r="AK20" s="45"/>
      <c r="AL20" s="45"/>
      <c r="AM20" s="45"/>
    </row>
    <row r="21" spans="1:39" x14ac:dyDescent="0.3">
      <c r="A21" s="45"/>
      <c r="B21" s="33" t="s">
        <v>46</v>
      </c>
      <c r="C21" s="37">
        <v>0</v>
      </c>
      <c r="D21" s="80">
        <f>C21/2</f>
        <v>0</v>
      </c>
      <c r="E21" s="37">
        <v>0</v>
      </c>
      <c r="F21" s="80">
        <f>E21/2</f>
        <v>0</v>
      </c>
      <c r="G21" s="37">
        <v>0</v>
      </c>
      <c r="H21" s="80">
        <f>G21/2</f>
        <v>0</v>
      </c>
      <c r="I21" s="37">
        <v>1</v>
      </c>
      <c r="J21" s="80">
        <f>I21/2</f>
        <v>0.5</v>
      </c>
      <c r="K21" s="37">
        <v>0</v>
      </c>
      <c r="L21" s="80">
        <f>K21/2</f>
        <v>0</v>
      </c>
      <c r="M21" s="37">
        <v>0</v>
      </c>
      <c r="N21" s="80">
        <f>M21/2</f>
        <v>0</v>
      </c>
      <c r="O21" s="37">
        <v>1</v>
      </c>
      <c r="P21" s="80">
        <f>O21/2</f>
        <v>0.5</v>
      </c>
      <c r="Q21" s="37">
        <v>0</v>
      </c>
      <c r="R21" s="80">
        <f>Q21/2</f>
        <v>0</v>
      </c>
      <c r="S21" s="37">
        <v>0</v>
      </c>
      <c r="T21" s="80">
        <f>S21/2</f>
        <v>0</v>
      </c>
      <c r="U21" s="37">
        <v>1</v>
      </c>
      <c r="V21" s="80">
        <f>U21/2</f>
        <v>0.5</v>
      </c>
      <c r="W21" s="37">
        <v>0</v>
      </c>
      <c r="X21" s="80">
        <f>W21/2</f>
        <v>0</v>
      </c>
      <c r="Y21" s="37">
        <v>0</v>
      </c>
      <c r="Z21" s="80">
        <f>Y21/2</f>
        <v>0</v>
      </c>
      <c r="AA21" s="37">
        <v>1</v>
      </c>
      <c r="AB21" s="80">
        <f>AA21/2</f>
        <v>0.5</v>
      </c>
      <c r="AC21" s="37">
        <v>0</v>
      </c>
      <c r="AD21" s="80">
        <f>AC21/2</f>
        <v>0</v>
      </c>
      <c r="AE21" s="37">
        <v>0</v>
      </c>
      <c r="AF21" s="80">
        <f>AE21/2</f>
        <v>0</v>
      </c>
      <c r="AG21" s="45"/>
      <c r="AH21" s="45"/>
      <c r="AI21" s="45"/>
      <c r="AJ21" s="45"/>
      <c r="AK21" s="45"/>
      <c r="AL21" s="45"/>
      <c r="AM21" s="45"/>
    </row>
    <row r="22" spans="1:39" x14ac:dyDescent="0.3">
      <c r="A22" s="45"/>
      <c r="B22" s="33" t="s">
        <v>47</v>
      </c>
      <c r="C22" s="37">
        <v>1</v>
      </c>
      <c r="D22" s="80">
        <f>C22/8</f>
        <v>0.125</v>
      </c>
      <c r="E22" s="37">
        <v>0</v>
      </c>
      <c r="F22" s="80">
        <f>E22/8</f>
        <v>0</v>
      </c>
      <c r="G22" s="37">
        <v>0</v>
      </c>
      <c r="H22" s="80">
        <f>G22/8</f>
        <v>0</v>
      </c>
      <c r="I22" s="37">
        <v>1</v>
      </c>
      <c r="J22" s="80">
        <f>I22/8</f>
        <v>0.125</v>
      </c>
      <c r="K22" s="37">
        <v>0</v>
      </c>
      <c r="L22" s="80">
        <f>K22/8</f>
        <v>0</v>
      </c>
      <c r="M22" s="37">
        <v>0</v>
      </c>
      <c r="N22" s="80">
        <f>M22/8</f>
        <v>0</v>
      </c>
      <c r="O22" s="37">
        <v>2</v>
      </c>
      <c r="P22" s="80">
        <f>O22/8</f>
        <v>0.25</v>
      </c>
      <c r="Q22" s="37">
        <v>0</v>
      </c>
      <c r="R22" s="80">
        <f>Q22/8</f>
        <v>0</v>
      </c>
      <c r="S22" s="37">
        <v>0</v>
      </c>
      <c r="T22" s="80">
        <f>S22/8</f>
        <v>0</v>
      </c>
      <c r="U22" s="37">
        <v>2</v>
      </c>
      <c r="V22" s="80">
        <f>U22/8</f>
        <v>0.25</v>
      </c>
      <c r="W22" s="37">
        <v>0</v>
      </c>
      <c r="X22" s="80">
        <f>W22/8</f>
        <v>0</v>
      </c>
      <c r="Y22" s="37">
        <v>1</v>
      </c>
      <c r="Z22" s="80">
        <f>Y22/8</f>
        <v>0.125</v>
      </c>
      <c r="AA22" s="37">
        <v>1</v>
      </c>
      <c r="AB22" s="80">
        <f>AA22/8</f>
        <v>0.125</v>
      </c>
      <c r="AC22" s="37">
        <v>0</v>
      </c>
      <c r="AD22" s="80">
        <f>AC22/8</f>
        <v>0</v>
      </c>
      <c r="AE22" s="37">
        <v>0</v>
      </c>
      <c r="AF22" s="80">
        <f>AE22/8</f>
        <v>0</v>
      </c>
      <c r="AG22" s="45"/>
      <c r="AH22" s="45"/>
      <c r="AI22" s="45"/>
      <c r="AJ22" s="45"/>
      <c r="AK22" s="45"/>
      <c r="AL22" s="45"/>
      <c r="AM22" s="45"/>
    </row>
    <row r="23" spans="1:39" x14ac:dyDescent="0.3">
      <c r="A23" s="45"/>
      <c r="B23" s="33" t="s">
        <v>96</v>
      </c>
      <c r="C23" s="37">
        <v>3</v>
      </c>
      <c r="D23" s="80">
        <f>C23/10</f>
        <v>0.3</v>
      </c>
      <c r="E23" s="37">
        <v>3</v>
      </c>
      <c r="F23" s="80">
        <f>E23/10</f>
        <v>0.3</v>
      </c>
      <c r="G23" s="37">
        <v>1</v>
      </c>
      <c r="H23" s="80">
        <f>G23/10</f>
        <v>0.1</v>
      </c>
      <c r="I23" s="37">
        <v>2</v>
      </c>
      <c r="J23" s="80">
        <f>I23/10</f>
        <v>0.2</v>
      </c>
      <c r="K23" s="37">
        <v>4</v>
      </c>
      <c r="L23" s="80">
        <f>K23/10</f>
        <v>0.4</v>
      </c>
      <c r="M23" s="37">
        <v>0</v>
      </c>
      <c r="N23" s="80">
        <f>M23/10</f>
        <v>0</v>
      </c>
      <c r="O23" s="37">
        <v>8</v>
      </c>
      <c r="P23" s="80">
        <f>O23/10</f>
        <v>0.8</v>
      </c>
      <c r="Q23" s="37">
        <v>1</v>
      </c>
      <c r="R23" s="80">
        <f>Q23/10</f>
        <v>0.1</v>
      </c>
      <c r="S23" s="37">
        <v>1</v>
      </c>
      <c r="T23" s="80">
        <f>S23/10</f>
        <v>0.1</v>
      </c>
      <c r="U23" s="37">
        <v>8</v>
      </c>
      <c r="V23" s="80">
        <f>U23/10</f>
        <v>0.8</v>
      </c>
      <c r="W23" s="37">
        <v>3</v>
      </c>
      <c r="X23" s="80">
        <f>W23/10</f>
        <v>0.3</v>
      </c>
      <c r="Y23" s="37">
        <v>1</v>
      </c>
      <c r="Z23" s="80">
        <f>Y23/10</f>
        <v>0.1</v>
      </c>
      <c r="AA23" s="37">
        <v>8</v>
      </c>
      <c r="AB23" s="80">
        <f>AA23/10</f>
        <v>0.8</v>
      </c>
      <c r="AC23" s="37">
        <v>3</v>
      </c>
      <c r="AD23" s="80">
        <f>AC23/10</f>
        <v>0.3</v>
      </c>
      <c r="AE23" s="37">
        <v>2</v>
      </c>
      <c r="AF23" s="80">
        <f>AE23/10</f>
        <v>0.2</v>
      </c>
      <c r="AG23" s="45"/>
      <c r="AH23" s="45"/>
      <c r="AI23" s="45"/>
      <c r="AJ23" s="45"/>
      <c r="AK23" s="45"/>
      <c r="AL23" s="45"/>
      <c r="AM23" s="45"/>
    </row>
    <row r="24" spans="1:39" x14ac:dyDescent="0.3">
      <c r="A24" s="45"/>
      <c r="B24" s="33" t="s">
        <v>25</v>
      </c>
      <c r="C24" s="37">
        <v>2</v>
      </c>
      <c r="D24" s="80">
        <f>C24/4</f>
        <v>0.5</v>
      </c>
      <c r="E24" s="37">
        <v>1</v>
      </c>
      <c r="F24" s="80">
        <f>E24/4</f>
        <v>0.25</v>
      </c>
      <c r="G24" s="37">
        <v>0</v>
      </c>
      <c r="H24" s="80">
        <f>G24/4</f>
        <v>0</v>
      </c>
      <c r="I24" s="37">
        <v>3</v>
      </c>
      <c r="J24" s="80">
        <f>I24/4</f>
        <v>0.75</v>
      </c>
      <c r="K24" s="37">
        <v>3</v>
      </c>
      <c r="L24" s="80">
        <f>K24/4</f>
        <v>0.75</v>
      </c>
      <c r="M24" s="37">
        <v>0</v>
      </c>
      <c r="N24" s="80">
        <f>M24/4</f>
        <v>0</v>
      </c>
      <c r="O24" s="37">
        <v>3</v>
      </c>
      <c r="P24" s="80">
        <f>O24/4</f>
        <v>0.75</v>
      </c>
      <c r="Q24" s="37">
        <v>3</v>
      </c>
      <c r="R24" s="80">
        <f>Q24/4</f>
        <v>0.75</v>
      </c>
      <c r="S24" s="37">
        <v>3</v>
      </c>
      <c r="T24" s="80">
        <f>S24/4</f>
        <v>0.75</v>
      </c>
      <c r="U24" s="37">
        <v>3</v>
      </c>
      <c r="V24" s="80">
        <f>U24/4</f>
        <v>0.75</v>
      </c>
      <c r="W24" s="37">
        <v>3</v>
      </c>
      <c r="X24" s="80">
        <f>W24/4</f>
        <v>0.75</v>
      </c>
      <c r="Y24" s="37">
        <v>3</v>
      </c>
      <c r="Z24" s="80">
        <f>Y24/4</f>
        <v>0.75</v>
      </c>
      <c r="AA24" s="37">
        <v>3</v>
      </c>
      <c r="AB24" s="80">
        <f>AA24/4</f>
        <v>0.75</v>
      </c>
      <c r="AC24" s="37">
        <v>3</v>
      </c>
      <c r="AD24" s="80">
        <f>AC24/4</f>
        <v>0.75</v>
      </c>
      <c r="AE24" s="37">
        <v>3</v>
      </c>
      <c r="AF24" s="80">
        <f>AE24/4</f>
        <v>0.75</v>
      </c>
      <c r="AG24" s="45"/>
      <c r="AH24" s="45"/>
      <c r="AI24" s="45"/>
      <c r="AJ24" s="45"/>
      <c r="AK24" s="45"/>
      <c r="AL24" s="45"/>
      <c r="AM24" s="45"/>
    </row>
    <row r="25" spans="1:39" x14ac:dyDescent="0.3">
      <c r="A25" s="45"/>
      <c r="B25" s="33" t="s">
        <v>26</v>
      </c>
      <c r="C25" s="37">
        <v>2</v>
      </c>
      <c r="D25" s="80">
        <f>C25/5</f>
        <v>0.4</v>
      </c>
      <c r="E25" s="37">
        <v>1</v>
      </c>
      <c r="F25" s="80">
        <f>E25/5</f>
        <v>0.2</v>
      </c>
      <c r="G25" s="37">
        <v>0</v>
      </c>
      <c r="H25" s="80">
        <f>G25/5</f>
        <v>0</v>
      </c>
      <c r="I25" s="37">
        <v>1</v>
      </c>
      <c r="J25" s="80">
        <f>I25/5</f>
        <v>0.2</v>
      </c>
      <c r="K25" s="37">
        <v>1</v>
      </c>
      <c r="L25" s="80">
        <f>K25/5</f>
        <v>0.2</v>
      </c>
      <c r="M25" s="37">
        <v>0</v>
      </c>
      <c r="N25" s="80">
        <f>M25/5</f>
        <v>0</v>
      </c>
      <c r="O25" s="37">
        <v>2</v>
      </c>
      <c r="P25" s="80">
        <f>O25/5</f>
        <v>0.4</v>
      </c>
      <c r="Q25" s="37">
        <v>2</v>
      </c>
      <c r="R25" s="80">
        <f>Q25/5</f>
        <v>0.4</v>
      </c>
      <c r="S25" s="37">
        <v>1</v>
      </c>
      <c r="T25" s="80">
        <f>S25/5</f>
        <v>0.2</v>
      </c>
      <c r="U25" s="37">
        <v>2</v>
      </c>
      <c r="V25" s="80">
        <f>U25/5</f>
        <v>0.4</v>
      </c>
      <c r="W25" s="37">
        <v>2</v>
      </c>
      <c r="X25" s="80">
        <f>W25/5</f>
        <v>0.4</v>
      </c>
      <c r="Y25" s="37">
        <v>1</v>
      </c>
      <c r="Z25" s="80">
        <f>Y25/5</f>
        <v>0.2</v>
      </c>
      <c r="AA25" s="37">
        <v>4</v>
      </c>
      <c r="AB25" s="80">
        <f>AA25/5</f>
        <v>0.8</v>
      </c>
      <c r="AC25" s="37">
        <v>3</v>
      </c>
      <c r="AD25" s="80">
        <f>AC25/5</f>
        <v>0.6</v>
      </c>
      <c r="AE25" s="37">
        <v>2</v>
      </c>
      <c r="AF25" s="80">
        <f>AE25/5</f>
        <v>0.4</v>
      </c>
      <c r="AG25" s="45"/>
      <c r="AH25" s="45"/>
      <c r="AI25" s="45"/>
      <c r="AJ25" s="45"/>
      <c r="AK25" s="45"/>
      <c r="AL25" s="45"/>
      <c r="AM25" s="45"/>
    </row>
    <row r="26" spans="1:39" x14ac:dyDescent="0.3">
      <c r="A26" s="45"/>
      <c r="B26" s="33"/>
      <c r="C26" s="37"/>
      <c r="D26" s="80"/>
      <c r="E26" s="37"/>
      <c r="F26" s="80"/>
      <c r="G26" s="37"/>
      <c r="H26" s="80"/>
      <c r="I26" s="37"/>
      <c r="J26" s="80"/>
      <c r="K26" s="37"/>
      <c r="L26" s="80"/>
      <c r="M26" s="37"/>
      <c r="N26" s="80"/>
      <c r="O26" s="37"/>
      <c r="P26" s="80"/>
      <c r="Q26" s="37"/>
      <c r="R26" s="80"/>
      <c r="S26" s="37"/>
      <c r="T26" s="80"/>
      <c r="U26" s="37"/>
      <c r="V26" s="80"/>
      <c r="W26" s="37"/>
      <c r="X26" s="80"/>
      <c r="Y26" s="37"/>
      <c r="Z26" s="80"/>
      <c r="AA26" s="37"/>
      <c r="AB26" s="80"/>
      <c r="AC26" s="37"/>
      <c r="AD26" s="80"/>
      <c r="AE26" s="37"/>
      <c r="AF26" s="80"/>
      <c r="AG26" s="45"/>
      <c r="AH26" s="45"/>
      <c r="AI26" s="45"/>
      <c r="AJ26" s="45"/>
      <c r="AK26" s="45"/>
      <c r="AL26" s="45"/>
      <c r="AM26" s="45"/>
    </row>
    <row r="27" spans="1:39" x14ac:dyDescent="0.3">
      <c r="A27" s="45"/>
      <c r="B27" s="29" t="s">
        <v>5</v>
      </c>
      <c r="C27" s="37"/>
      <c r="D27" s="80"/>
      <c r="E27" s="37"/>
      <c r="F27" s="80"/>
      <c r="G27" s="37"/>
      <c r="H27" s="80"/>
      <c r="I27" s="37"/>
      <c r="J27" s="80"/>
      <c r="K27" s="37"/>
      <c r="L27" s="80"/>
      <c r="M27" s="37"/>
      <c r="N27" s="80"/>
      <c r="O27" s="37"/>
      <c r="P27" s="80"/>
      <c r="Q27" s="37"/>
      <c r="R27" s="80"/>
      <c r="S27" s="37"/>
      <c r="T27" s="80"/>
      <c r="U27" s="37"/>
      <c r="V27" s="80"/>
      <c r="W27" s="37"/>
      <c r="X27" s="80"/>
      <c r="Y27" s="37"/>
      <c r="Z27" s="80"/>
      <c r="AA27" s="37"/>
      <c r="AB27" s="80"/>
      <c r="AC27" s="37"/>
      <c r="AD27" s="80"/>
      <c r="AE27" s="37"/>
      <c r="AF27" s="80"/>
      <c r="AG27" s="45"/>
      <c r="AH27" s="45"/>
      <c r="AI27" s="45"/>
      <c r="AJ27" s="45"/>
      <c r="AK27" s="45"/>
      <c r="AL27" s="45"/>
      <c r="AM27" s="45"/>
    </row>
    <row r="28" spans="1:39" x14ac:dyDescent="0.3">
      <c r="A28" s="45"/>
      <c r="B28" s="33" t="s">
        <v>97</v>
      </c>
      <c r="C28" s="37">
        <v>6</v>
      </c>
      <c r="D28" s="80">
        <f>C28/22</f>
        <v>0.27272727272727271</v>
      </c>
      <c r="E28" s="37">
        <v>4</v>
      </c>
      <c r="F28" s="80">
        <f>E28/22</f>
        <v>0.18181818181818182</v>
      </c>
      <c r="G28" s="37">
        <v>0</v>
      </c>
      <c r="H28" s="80">
        <f>G28/22</f>
        <v>0</v>
      </c>
      <c r="I28" s="37">
        <v>9</v>
      </c>
      <c r="J28" s="80">
        <f>I28/22</f>
        <v>0.40909090909090912</v>
      </c>
      <c r="K28" s="37">
        <v>6</v>
      </c>
      <c r="L28" s="80">
        <f>K28/22</f>
        <v>0.27272727272727271</v>
      </c>
      <c r="M28" s="37">
        <v>0</v>
      </c>
      <c r="N28" s="80">
        <f>M28/22</f>
        <v>0</v>
      </c>
      <c r="O28" s="37">
        <v>11</v>
      </c>
      <c r="P28" s="80">
        <f>O28/22</f>
        <v>0.5</v>
      </c>
      <c r="Q28" s="37">
        <v>8</v>
      </c>
      <c r="R28" s="80">
        <f>Q28/22</f>
        <v>0.36363636363636365</v>
      </c>
      <c r="S28" s="37">
        <v>4</v>
      </c>
      <c r="T28" s="80">
        <f>S28/22</f>
        <v>0.18181818181818182</v>
      </c>
      <c r="U28" s="37">
        <v>12</v>
      </c>
      <c r="V28" s="80">
        <f>U28/22</f>
        <v>0.54545454545454541</v>
      </c>
      <c r="W28" s="37">
        <v>9</v>
      </c>
      <c r="X28" s="80">
        <f>W28/22</f>
        <v>0.40909090909090912</v>
      </c>
      <c r="Y28" s="37">
        <v>3</v>
      </c>
      <c r="Z28" s="80">
        <f>Y28/22</f>
        <v>0.13636363636363635</v>
      </c>
      <c r="AA28" s="37">
        <v>13</v>
      </c>
      <c r="AB28" s="80">
        <f>AA28/22</f>
        <v>0.59090909090909094</v>
      </c>
      <c r="AC28" s="37">
        <v>11</v>
      </c>
      <c r="AD28" s="80">
        <f>AC28/22</f>
        <v>0.5</v>
      </c>
      <c r="AE28" s="37">
        <v>7</v>
      </c>
      <c r="AF28" s="80">
        <f>AE28/22</f>
        <v>0.31818181818181818</v>
      </c>
      <c r="AG28" s="45"/>
      <c r="AH28" s="45"/>
      <c r="AI28" s="45"/>
      <c r="AJ28" s="45"/>
      <c r="AK28" s="45"/>
      <c r="AL28" s="45"/>
      <c r="AM28" s="45"/>
    </row>
    <row r="29" spans="1:39" x14ac:dyDescent="0.3">
      <c r="A29" s="45"/>
      <c r="B29" s="33" t="s">
        <v>28</v>
      </c>
      <c r="C29" s="37">
        <v>5</v>
      </c>
      <c r="D29" s="80">
        <f>C29/24</f>
        <v>0.20833333333333334</v>
      </c>
      <c r="E29" s="37">
        <v>1</v>
      </c>
      <c r="F29" s="80">
        <f>E29/24</f>
        <v>4.1666666666666664E-2</v>
      </c>
      <c r="G29" s="37">
        <v>0</v>
      </c>
      <c r="H29" s="80">
        <f>G29/24</f>
        <v>0</v>
      </c>
      <c r="I29" s="37">
        <v>6</v>
      </c>
      <c r="J29" s="80">
        <f>I29/24</f>
        <v>0.25</v>
      </c>
      <c r="K29" s="37">
        <v>4</v>
      </c>
      <c r="L29" s="80">
        <f>K29/24</f>
        <v>0.16666666666666666</v>
      </c>
      <c r="M29" s="37">
        <v>0</v>
      </c>
      <c r="N29" s="80">
        <f>M29/24</f>
        <v>0</v>
      </c>
      <c r="O29" s="37">
        <v>13</v>
      </c>
      <c r="P29" s="80">
        <f>O29/24</f>
        <v>0.54166666666666663</v>
      </c>
      <c r="Q29" s="37">
        <v>5</v>
      </c>
      <c r="R29" s="80">
        <f>Q29/24</f>
        <v>0.20833333333333334</v>
      </c>
      <c r="S29" s="37">
        <v>3</v>
      </c>
      <c r="T29" s="80">
        <f>S29/24</f>
        <v>0.125</v>
      </c>
      <c r="U29" s="37">
        <v>13</v>
      </c>
      <c r="V29" s="80">
        <f>U29/24</f>
        <v>0.54166666666666663</v>
      </c>
      <c r="W29" s="37">
        <v>5</v>
      </c>
      <c r="X29" s="80">
        <f>W29/24</f>
        <v>0.20833333333333334</v>
      </c>
      <c r="Y29" s="37">
        <v>4</v>
      </c>
      <c r="Z29" s="80">
        <f>Y29/24</f>
        <v>0.16666666666666666</v>
      </c>
      <c r="AA29" s="37">
        <v>13</v>
      </c>
      <c r="AB29" s="80">
        <f>AA29/24</f>
        <v>0.54166666666666663</v>
      </c>
      <c r="AC29" s="37">
        <v>4</v>
      </c>
      <c r="AD29" s="80">
        <f>AC29/24</f>
        <v>0.16666666666666666</v>
      </c>
      <c r="AE29" s="37">
        <v>4</v>
      </c>
      <c r="AF29" s="80">
        <f>AE29/24</f>
        <v>0.16666666666666666</v>
      </c>
      <c r="AG29" s="45"/>
      <c r="AH29" s="45"/>
      <c r="AI29" s="45"/>
      <c r="AJ29" s="45"/>
      <c r="AK29" s="45"/>
      <c r="AL29" s="45"/>
      <c r="AM29" s="45"/>
    </row>
    <row r="30" spans="1:39" x14ac:dyDescent="0.3">
      <c r="A30" s="45"/>
      <c r="B30" s="40" t="s">
        <v>98</v>
      </c>
      <c r="C30" s="41">
        <v>3</v>
      </c>
      <c r="D30" s="87">
        <f>C30/15</f>
        <v>0.2</v>
      </c>
      <c r="E30" s="41">
        <v>2</v>
      </c>
      <c r="F30" s="87">
        <f>E30/15</f>
        <v>0.13333333333333333</v>
      </c>
      <c r="G30" s="41">
        <v>2</v>
      </c>
      <c r="H30" s="87">
        <f>G30/15</f>
        <v>0.13333333333333333</v>
      </c>
      <c r="I30" s="41">
        <v>1</v>
      </c>
      <c r="J30" s="87">
        <f>I30/15</f>
        <v>6.6666666666666666E-2</v>
      </c>
      <c r="K30" s="41">
        <v>0</v>
      </c>
      <c r="L30" s="87">
        <f>K30/15</f>
        <v>0</v>
      </c>
      <c r="M30" s="41">
        <v>1</v>
      </c>
      <c r="N30" s="87">
        <f>M30/15</f>
        <v>6.6666666666666666E-2</v>
      </c>
      <c r="O30" s="41">
        <v>8</v>
      </c>
      <c r="P30" s="87">
        <f>O30/15</f>
        <v>0.53333333333333333</v>
      </c>
      <c r="Q30" s="41">
        <v>1</v>
      </c>
      <c r="R30" s="87">
        <f>Q30/15</f>
        <v>6.6666666666666666E-2</v>
      </c>
      <c r="S30" s="41">
        <v>1</v>
      </c>
      <c r="T30" s="87">
        <f>S30/15</f>
        <v>6.6666666666666666E-2</v>
      </c>
      <c r="U30" s="41">
        <v>9</v>
      </c>
      <c r="V30" s="87">
        <f>U30/15</f>
        <v>0.6</v>
      </c>
      <c r="W30" s="41">
        <v>1</v>
      </c>
      <c r="X30" s="87">
        <f>W30/15</f>
        <v>6.6666666666666666E-2</v>
      </c>
      <c r="Y30" s="41">
        <v>1</v>
      </c>
      <c r="Z30" s="87">
        <f>Y30/15</f>
        <v>6.6666666666666666E-2</v>
      </c>
      <c r="AA30" s="41">
        <v>8</v>
      </c>
      <c r="AB30" s="87">
        <f>AA30/15</f>
        <v>0.53333333333333333</v>
      </c>
      <c r="AC30" s="41">
        <v>1</v>
      </c>
      <c r="AD30" s="87">
        <f>AC30/15</f>
        <v>6.6666666666666666E-2</v>
      </c>
      <c r="AE30" s="41">
        <v>1</v>
      </c>
      <c r="AF30" s="87">
        <f>AE30/15</f>
        <v>6.6666666666666666E-2</v>
      </c>
      <c r="AG30" s="45"/>
      <c r="AH30" s="45"/>
      <c r="AI30" s="45"/>
      <c r="AJ30" s="45"/>
      <c r="AK30" s="45"/>
      <c r="AL30" s="45"/>
      <c r="AM30" s="45"/>
    </row>
    <row r="31" spans="1:39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</row>
    <row r="33" spans="1:39" x14ac:dyDescent="0.3">
      <c r="A33" s="45"/>
      <c r="B33" s="18"/>
      <c r="C33" s="119" t="s">
        <v>99</v>
      </c>
      <c r="D33" s="119"/>
      <c r="E33" s="119"/>
      <c r="F33" s="119"/>
      <c r="G33" s="119"/>
      <c r="H33" s="105"/>
      <c r="I33" s="104" t="s">
        <v>100</v>
      </c>
      <c r="J33" s="119"/>
      <c r="K33" s="119"/>
      <c r="L33" s="119"/>
      <c r="M33" s="123"/>
      <c r="N33" s="121"/>
      <c r="O33" s="104" t="s">
        <v>101</v>
      </c>
      <c r="P33" s="119"/>
      <c r="Q33" s="119"/>
      <c r="R33" s="119"/>
      <c r="S33" s="119"/>
      <c r="T33" s="105"/>
      <c r="U33" s="104" t="s">
        <v>102</v>
      </c>
      <c r="V33" s="119"/>
      <c r="W33" s="119"/>
      <c r="X33" s="119"/>
      <c r="Y33" s="119"/>
      <c r="Z33" s="105"/>
      <c r="AA33" s="104" t="s">
        <v>103</v>
      </c>
      <c r="AB33" s="119"/>
      <c r="AC33" s="119"/>
      <c r="AD33" s="119"/>
      <c r="AE33" s="119"/>
      <c r="AF33" s="105"/>
      <c r="AG33" s="124" t="s">
        <v>104</v>
      </c>
      <c r="AH33" s="125"/>
      <c r="AI33" s="125"/>
      <c r="AJ33" s="125"/>
      <c r="AK33" s="125"/>
      <c r="AL33" s="126"/>
      <c r="AM33" s="45"/>
    </row>
    <row r="34" spans="1:39" ht="31.5" customHeight="1" x14ac:dyDescent="0.3">
      <c r="A34" s="45"/>
      <c r="B34" s="17"/>
      <c r="C34" s="119" t="s">
        <v>90</v>
      </c>
      <c r="D34" s="119"/>
      <c r="E34" s="104" t="s">
        <v>91</v>
      </c>
      <c r="F34" s="105"/>
      <c r="G34" s="120" t="s">
        <v>92</v>
      </c>
      <c r="H34" s="121"/>
      <c r="I34" s="104" t="s">
        <v>90</v>
      </c>
      <c r="J34" s="105"/>
      <c r="K34" s="104" t="s">
        <v>91</v>
      </c>
      <c r="L34" s="119"/>
      <c r="M34" s="104" t="s">
        <v>92</v>
      </c>
      <c r="N34" s="105"/>
      <c r="O34" s="104" t="s">
        <v>90</v>
      </c>
      <c r="P34" s="105"/>
      <c r="Q34" s="104" t="s">
        <v>91</v>
      </c>
      <c r="R34" s="119"/>
      <c r="S34" s="104" t="s">
        <v>92</v>
      </c>
      <c r="T34" s="105"/>
      <c r="U34" s="104" t="s">
        <v>90</v>
      </c>
      <c r="V34" s="105"/>
      <c r="W34" s="104" t="s">
        <v>91</v>
      </c>
      <c r="X34" s="105"/>
      <c r="Y34" s="120" t="s">
        <v>92</v>
      </c>
      <c r="Z34" s="121"/>
      <c r="AA34" s="104" t="s">
        <v>90</v>
      </c>
      <c r="AB34" s="105"/>
      <c r="AC34" s="104" t="s">
        <v>91</v>
      </c>
      <c r="AD34" s="105"/>
      <c r="AE34" s="120" t="s">
        <v>92</v>
      </c>
      <c r="AF34" s="121"/>
      <c r="AG34" s="104" t="s">
        <v>90</v>
      </c>
      <c r="AH34" s="105"/>
      <c r="AI34" s="104" t="s">
        <v>91</v>
      </c>
      <c r="AJ34" s="119"/>
      <c r="AK34" s="104" t="s">
        <v>92</v>
      </c>
      <c r="AL34" s="105"/>
      <c r="AM34" s="45"/>
    </row>
    <row r="35" spans="1:39" x14ac:dyDescent="0.3">
      <c r="A35" s="45"/>
      <c r="B35" s="29"/>
      <c r="C35" s="26" t="s">
        <v>2</v>
      </c>
      <c r="D35" s="27" t="s">
        <v>3</v>
      </c>
      <c r="E35" s="26" t="s">
        <v>2</v>
      </c>
      <c r="F35" s="27" t="s">
        <v>3</v>
      </c>
      <c r="G35" s="26" t="s">
        <v>2</v>
      </c>
      <c r="H35" s="27" t="s">
        <v>3</v>
      </c>
      <c r="I35" s="26" t="s">
        <v>2</v>
      </c>
      <c r="J35" s="27" t="s">
        <v>3</v>
      </c>
      <c r="K35" s="26" t="s">
        <v>2</v>
      </c>
      <c r="L35" s="27" t="s">
        <v>3</v>
      </c>
      <c r="M35" s="26" t="s">
        <v>2</v>
      </c>
      <c r="N35" s="27" t="s">
        <v>3</v>
      </c>
      <c r="O35" s="26" t="s">
        <v>2</v>
      </c>
      <c r="P35" s="27" t="s">
        <v>3</v>
      </c>
      <c r="Q35" s="26" t="s">
        <v>2</v>
      </c>
      <c r="R35" s="27" t="s">
        <v>3</v>
      </c>
      <c r="S35" s="26" t="s">
        <v>2</v>
      </c>
      <c r="T35" s="27" t="s">
        <v>3</v>
      </c>
      <c r="U35" s="26" t="s">
        <v>2</v>
      </c>
      <c r="V35" s="27" t="s">
        <v>3</v>
      </c>
      <c r="W35" s="26" t="s">
        <v>2</v>
      </c>
      <c r="X35" s="27" t="s">
        <v>3</v>
      </c>
      <c r="Y35" s="26" t="s">
        <v>2</v>
      </c>
      <c r="Z35" s="27" t="s">
        <v>3</v>
      </c>
      <c r="AA35" s="26" t="s">
        <v>2</v>
      </c>
      <c r="AB35" s="27" t="s">
        <v>3</v>
      </c>
      <c r="AC35" s="26" t="s">
        <v>2</v>
      </c>
      <c r="AD35" s="27" t="s">
        <v>3</v>
      </c>
      <c r="AE35" s="26" t="s">
        <v>2</v>
      </c>
      <c r="AF35" s="27" t="s">
        <v>3</v>
      </c>
      <c r="AG35" s="26" t="s">
        <v>2</v>
      </c>
      <c r="AH35" s="27" t="s">
        <v>3</v>
      </c>
      <c r="AI35" s="26" t="s">
        <v>2</v>
      </c>
      <c r="AJ35" s="27" t="s">
        <v>3</v>
      </c>
      <c r="AK35" s="26" t="s">
        <v>2</v>
      </c>
      <c r="AL35" s="27" t="s">
        <v>3</v>
      </c>
      <c r="AM35" s="45"/>
    </row>
    <row r="36" spans="1:39" s="58" customFormat="1" x14ac:dyDescent="0.3">
      <c r="A36" s="45"/>
      <c r="B36" s="29" t="s">
        <v>110</v>
      </c>
      <c r="C36" s="30">
        <f>SUM(C39:C42)</f>
        <v>28</v>
      </c>
      <c r="D36" s="31">
        <f>C36/61</f>
        <v>0.45901639344262296</v>
      </c>
      <c r="E36" s="30">
        <f>SUM(E39:E42)</f>
        <v>11</v>
      </c>
      <c r="F36" s="31">
        <f>E36/61</f>
        <v>0.18032786885245902</v>
      </c>
      <c r="G36" s="30">
        <f>SUM(G39:G42)</f>
        <v>15</v>
      </c>
      <c r="H36" s="31">
        <f>G36/61</f>
        <v>0.24590163934426229</v>
      </c>
      <c r="I36" s="30">
        <f>SUM(I39:I42)</f>
        <v>28</v>
      </c>
      <c r="J36" s="31">
        <f>I36/61</f>
        <v>0.45901639344262296</v>
      </c>
      <c r="K36" s="30">
        <f>SUM(K39:K42)</f>
        <v>15</v>
      </c>
      <c r="L36" s="31">
        <f>K36/61</f>
        <v>0.24590163934426229</v>
      </c>
      <c r="M36" s="30">
        <f>SUM(M39:M42)</f>
        <v>16</v>
      </c>
      <c r="N36" s="31">
        <f>M36/61</f>
        <v>0.26229508196721313</v>
      </c>
      <c r="O36" s="30">
        <f>SUM(O39:O42)</f>
        <v>31</v>
      </c>
      <c r="P36" s="31">
        <f>O36/61</f>
        <v>0.50819672131147542</v>
      </c>
      <c r="Q36" s="30">
        <f>SUM(Q39:Q42)</f>
        <v>18</v>
      </c>
      <c r="R36" s="31">
        <f>Q36/61</f>
        <v>0.29508196721311475</v>
      </c>
      <c r="S36" s="30">
        <f>SUM(S39:S42)</f>
        <v>18</v>
      </c>
      <c r="T36" s="31">
        <f>S36/61</f>
        <v>0.29508196721311475</v>
      </c>
      <c r="U36" s="30">
        <f>SUM(U39:U42)</f>
        <v>16</v>
      </c>
      <c r="V36" s="31">
        <f>U36/61</f>
        <v>0.26229508196721313</v>
      </c>
      <c r="W36" s="30">
        <f>SUM(W39:W42)</f>
        <v>8</v>
      </c>
      <c r="X36" s="31">
        <f>W36/61</f>
        <v>0.13114754098360656</v>
      </c>
      <c r="Y36" s="30">
        <f>SUM(Y39:Y42)</f>
        <v>6</v>
      </c>
      <c r="Z36" s="31">
        <f>Y36/61</f>
        <v>9.8360655737704916E-2</v>
      </c>
      <c r="AA36" s="30">
        <f>SUM(AA39:AA42)</f>
        <v>16</v>
      </c>
      <c r="AB36" s="31">
        <f>AA36/61</f>
        <v>0.26229508196721313</v>
      </c>
      <c r="AC36" s="30">
        <f>SUM(AC39:AC42)</f>
        <v>8</v>
      </c>
      <c r="AD36" s="31">
        <f>AC36/61</f>
        <v>0.13114754098360656</v>
      </c>
      <c r="AE36" s="30">
        <f>SUM(AE39:AE42)</f>
        <v>4</v>
      </c>
      <c r="AF36" s="31">
        <f>AE36/61</f>
        <v>6.5573770491803282E-2</v>
      </c>
      <c r="AG36" s="30">
        <f>SUM(AG39:AG42)</f>
        <v>19</v>
      </c>
      <c r="AH36" s="31">
        <f>AG36/61</f>
        <v>0.31147540983606559</v>
      </c>
      <c r="AI36" s="30">
        <f>SUM(AI39:AI42)</f>
        <v>14</v>
      </c>
      <c r="AJ36" s="31">
        <f>AI36/61</f>
        <v>0.22950819672131148</v>
      </c>
      <c r="AK36" s="30">
        <f>SUM(AK39:AK42)</f>
        <v>13</v>
      </c>
      <c r="AL36" s="31">
        <f>AK36/61</f>
        <v>0.21311475409836064</v>
      </c>
      <c r="AM36" s="45"/>
    </row>
    <row r="37" spans="1:39" x14ac:dyDescent="0.3">
      <c r="A37" s="45"/>
      <c r="B37" s="29"/>
      <c r="C37" s="30"/>
      <c r="D37" s="34"/>
      <c r="E37" s="30"/>
      <c r="F37" s="32"/>
      <c r="G37" s="30"/>
      <c r="H37" s="34"/>
      <c r="I37" s="30"/>
      <c r="J37" s="34"/>
      <c r="K37" s="32"/>
      <c r="L37" s="32"/>
      <c r="M37" s="30"/>
      <c r="N37" s="34"/>
      <c r="O37" s="30"/>
      <c r="P37" s="34"/>
      <c r="Q37" s="32"/>
      <c r="R37" s="32"/>
      <c r="S37" s="30"/>
      <c r="T37" s="34"/>
      <c r="U37" s="30"/>
      <c r="V37" s="34"/>
      <c r="W37" s="30"/>
      <c r="X37" s="32"/>
      <c r="Y37" s="30"/>
      <c r="Z37" s="34"/>
      <c r="AA37" s="30"/>
      <c r="AB37" s="34"/>
      <c r="AC37" s="30"/>
      <c r="AD37" s="32"/>
      <c r="AE37" s="30"/>
      <c r="AF37" s="34"/>
      <c r="AG37" s="30"/>
      <c r="AH37" s="34"/>
      <c r="AI37" s="30"/>
      <c r="AJ37" s="32"/>
      <c r="AK37" s="30"/>
      <c r="AL37" s="34"/>
      <c r="AM37" s="45"/>
    </row>
    <row r="38" spans="1:39" x14ac:dyDescent="0.3">
      <c r="A38" s="45"/>
      <c r="B38" s="29" t="s">
        <v>14</v>
      </c>
      <c r="C38" s="30"/>
      <c r="D38" s="34"/>
      <c r="E38" s="37"/>
      <c r="F38" s="39"/>
      <c r="G38" s="30"/>
      <c r="H38" s="34"/>
      <c r="I38" s="37"/>
      <c r="J38" s="71"/>
      <c r="K38" s="39"/>
      <c r="L38" s="39"/>
      <c r="M38" s="37"/>
      <c r="N38" s="71"/>
      <c r="O38" s="37"/>
      <c r="P38" s="71"/>
      <c r="Q38" s="39"/>
      <c r="R38" s="39"/>
      <c r="S38" s="30"/>
      <c r="T38" s="34"/>
      <c r="U38" s="37"/>
      <c r="V38" s="71"/>
      <c r="W38" s="37"/>
      <c r="X38" s="39"/>
      <c r="Y38" s="30"/>
      <c r="Z38" s="34"/>
      <c r="AA38" s="37"/>
      <c r="AB38" s="71"/>
      <c r="AC38" s="37"/>
      <c r="AD38" s="39"/>
      <c r="AE38" s="30"/>
      <c r="AF38" s="34"/>
      <c r="AG38" s="37"/>
      <c r="AH38" s="71"/>
      <c r="AI38" s="37"/>
      <c r="AJ38" s="39"/>
      <c r="AK38" s="37"/>
      <c r="AL38" s="71"/>
      <c r="AM38" s="45"/>
    </row>
    <row r="39" spans="1:39" x14ac:dyDescent="0.3">
      <c r="A39" s="45"/>
      <c r="B39" s="33" t="s">
        <v>66</v>
      </c>
      <c r="C39" s="37">
        <v>16</v>
      </c>
      <c r="D39" s="80">
        <f>C39/20</f>
        <v>0.8</v>
      </c>
      <c r="E39" s="37">
        <v>6</v>
      </c>
      <c r="F39" s="80">
        <f>E39/20</f>
        <v>0.3</v>
      </c>
      <c r="G39" s="37">
        <v>8</v>
      </c>
      <c r="H39" s="80">
        <f>G39/20</f>
        <v>0.4</v>
      </c>
      <c r="I39" s="37">
        <v>13</v>
      </c>
      <c r="J39" s="80">
        <f>I39/20</f>
        <v>0.65</v>
      </c>
      <c r="K39" s="39">
        <v>8</v>
      </c>
      <c r="L39" s="80">
        <f>K39/20</f>
        <v>0.4</v>
      </c>
      <c r="M39" s="37">
        <v>8</v>
      </c>
      <c r="N39" s="80">
        <f>M39/20</f>
        <v>0.4</v>
      </c>
      <c r="O39" s="37">
        <v>13</v>
      </c>
      <c r="P39" s="80">
        <f>O39/20</f>
        <v>0.65</v>
      </c>
      <c r="Q39" s="39">
        <v>8</v>
      </c>
      <c r="R39" s="80">
        <f>Q39/20</f>
        <v>0.4</v>
      </c>
      <c r="S39" s="37">
        <v>7</v>
      </c>
      <c r="T39" s="80">
        <f>S39/20</f>
        <v>0.35</v>
      </c>
      <c r="U39" s="37">
        <v>8</v>
      </c>
      <c r="V39" s="80">
        <f>U39/20</f>
        <v>0.4</v>
      </c>
      <c r="W39" s="37">
        <v>6</v>
      </c>
      <c r="X39" s="80">
        <f>W39/20</f>
        <v>0.3</v>
      </c>
      <c r="Y39" s="37">
        <v>4</v>
      </c>
      <c r="Z39" s="80">
        <f>Y39/20</f>
        <v>0.2</v>
      </c>
      <c r="AA39" s="37">
        <v>7</v>
      </c>
      <c r="AB39" s="80">
        <f>AA39/20</f>
        <v>0.35</v>
      </c>
      <c r="AC39" s="37">
        <v>5</v>
      </c>
      <c r="AD39" s="80">
        <f>AC39/20</f>
        <v>0.25</v>
      </c>
      <c r="AE39" s="37">
        <v>3</v>
      </c>
      <c r="AF39" s="80">
        <f>AE39/20</f>
        <v>0.15</v>
      </c>
      <c r="AG39" s="37">
        <v>7</v>
      </c>
      <c r="AH39" s="80">
        <f>AG39/20</f>
        <v>0.35</v>
      </c>
      <c r="AI39" s="37">
        <v>5</v>
      </c>
      <c r="AJ39" s="80">
        <f>AI39/20</f>
        <v>0.25</v>
      </c>
      <c r="AK39" s="37">
        <v>3</v>
      </c>
      <c r="AL39" s="80">
        <f>AK39/20</f>
        <v>0.15</v>
      </c>
      <c r="AM39" s="45"/>
    </row>
    <row r="40" spans="1:39" x14ac:dyDescent="0.3">
      <c r="A40" s="45"/>
      <c r="B40" s="33" t="s">
        <v>93</v>
      </c>
      <c r="C40" s="37">
        <v>7</v>
      </c>
      <c r="D40" s="80">
        <f>C40/20</f>
        <v>0.35</v>
      </c>
      <c r="E40" s="37">
        <v>2</v>
      </c>
      <c r="F40" s="80">
        <f>E40/20</f>
        <v>0.1</v>
      </c>
      <c r="G40" s="37">
        <v>3</v>
      </c>
      <c r="H40" s="80">
        <f>G40/20</f>
        <v>0.15</v>
      </c>
      <c r="I40" s="37">
        <v>8</v>
      </c>
      <c r="J40" s="80">
        <f>I40/20</f>
        <v>0.4</v>
      </c>
      <c r="K40" s="39">
        <v>3</v>
      </c>
      <c r="L40" s="80">
        <f>K40/20</f>
        <v>0.15</v>
      </c>
      <c r="M40" s="37">
        <v>3</v>
      </c>
      <c r="N40" s="80">
        <f>M40/20</f>
        <v>0.15</v>
      </c>
      <c r="O40" s="37">
        <v>10</v>
      </c>
      <c r="P40" s="80">
        <f>O40/20</f>
        <v>0.5</v>
      </c>
      <c r="Q40" s="39">
        <v>7</v>
      </c>
      <c r="R40" s="80">
        <f>Q40/20</f>
        <v>0.35</v>
      </c>
      <c r="S40" s="37">
        <v>6</v>
      </c>
      <c r="T40" s="80">
        <f>S40/20</f>
        <v>0.3</v>
      </c>
      <c r="U40" s="37">
        <v>2</v>
      </c>
      <c r="V40" s="80">
        <f>U40/20</f>
        <v>0.1</v>
      </c>
      <c r="W40" s="37">
        <v>1</v>
      </c>
      <c r="X40" s="80">
        <f>W40/20</f>
        <v>0.05</v>
      </c>
      <c r="Y40" s="37">
        <v>0</v>
      </c>
      <c r="Z40" s="80">
        <f>Y40/20</f>
        <v>0</v>
      </c>
      <c r="AA40" s="37">
        <v>3</v>
      </c>
      <c r="AB40" s="80">
        <f>AA40/20</f>
        <v>0.15</v>
      </c>
      <c r="AC40" s="37">
        <v>2</v>
      </c>
      <c r="AD40" s="80">
        <f>AC40/20</f>
        <v>0.1</v>
      </c>
      <c r="AE40" s="37">
        <v>0</v>
      </c>
      <c r="AF40" s="80">
        <f>AE40/20</f>
        <v>0</v>
      </c>
      <c r="AG40" s="37">
        <v>8</v>
      </c>
      <c r="AH40" s="80">
        <f>AG40/20</f>
        <v>0.4</v>
      </c>
      <c r="AI40" s="37">
        <v>6</v>
      </c>
      <c r="AJ40" s="80">
        <f>AI40/20</f>
        <v>0.3</v>
      </c>
      <c r="AK40" s="37">
        <v>6</v>
      </c>
      <c r="AL40" s="80">
        <f>AK40/20</f>
        <v>0.3</v>
      </c>
      <c r="AM40" s="45"/>
    </row>
    <row r="41" spans="1:39" x14ac:dyDescent="0.3">
      <c r="A41" s="45"/>
      <c r="B41" s="33" t="s">
        <v>94</v>
      </c>
      <c r="C41" s="37">
        <v>4</v>
      </c>
      <c r="D41" s="80">
        <f>C41/17</f>
        <v>0.23529411764705882</v>
      </c>
      <c r="E41" s="37">
        <v>2</v>
      </c>
      <c r="F41" s="80">
        <f>E41/17</f>
        <v>0.11764705882352941</v>
      </c>
      <c r="G41" s="37">
        <v>3</v>
      </c>
      <c r="H41" s="80">
        <f>G41/17</f>
        <v>0.17647058823529413</v>
      </c>
      <c r="I41" s="37">
        <v>6</v>
      </c>
      <c r="J41" s="80">
        <f>I41/17</f>
        <v>0.35294117647058826</v>
      </c>
      <c r="K41" s="39">
        <v>3</v>
      </c>
      <c r="L41" s="80">
        <f>K41/17</f>
        <v>0.17647058823529413</v>
      </c>
      <c r="M41" s="37">
        <v>4</v>
      </c>
      <c r="N41" s="80">
        <f>M41/17</f>
        <v>0.23529411764705882</v>
      </c>
      <c r="O41" s="37">
        <v>6</v>
      </c>
      <c r="P41" s="80">
        <f>O41/17</f>
        <v>0.35294117647058826</v>
      </c>
      <c r="Q41" s="39">
        <v>3</v>
      </c>
      <c r="R41" s="80">
        <f>Q41/17</f>
        <v>0.17647058823529413</v>
      </c>
      <c r="S41" s="37">
        <v>5</v>
      </c>
      <c r="T41" s="80">
        <f>S41/17</f>
        <v>0.29411764705882354</v>
      </c>
      <c r="U41" s="37">
        <v>4</v>
      </c>
      <c r="V41" s="80">
        <f>U41/17</f>
        <v>0.23529411764705882</v>
      </c>
      <c r="W41" s="37">
        <v>1</v>
      </c>
      <c r="X41" s="80">
        <f>W41/17</f>
        <v>5.8823529411764705E-2</v>
      </c>
      <c r="Y41" s="37">
        <v>2</v>
      </c>
      <c r="Z41" s="80">
        <f>Y41/17</f>
        <v>0.11764705882352941</v>
      </c>
      <c r="AA41" s="37">
        <v>5</v>
      </c>
      <c r="AB41" s="80">
        <f>AA41/17</f>
        <v>0.29411764705882354</v>
      </c>
      <c r="AC41" s="37">
        <v>1</v>
      </c>
      <c r="AD41" s="80">
        <f>AC41/17</f>
        <v>5.8823529411764705E-2</v>
      </c>
      <c r="AE41" s="37">
        <v>1</v>
      </c>
      <c r="AF41" s="80">
        <f>AE41/17</f>
        <v>5.8823529411764705E-2</v>
      </c>
      <c r="AG41" s="37">
        <v>3</v>
      </c>
      <c r="AH41" s="80">
        <f>AG41/17</f>
        <v>0.17647058823529413</v>
      </c>
      <c r="AI41" s="37">
        <v>3</v>
      </c>
      <c r="AJ41" s="80">
        <f>AI41/17</f>
        <v>0.17647058823529413</v>
      </c>
      <c r="AK41" s="37">
        <v>4</v>
      </c>
      <c r="AL41" s="80">
        <f>AK41/17</f>
        <v>0.23529411764705882</v>
      </c>
      <c r="AM41" s="45"/>
    </row>
    <row r="42" spans="1:39" x14ac:dyDescent="0.3">
      <c r="A42" s="45"/>
      <c r="B42" s="33" t="s">
        <v>39</v>
      </c>
      <c r="C42" s="37">
        <v>1</v>
      </c>
      <c r="D42" s="80">
        <f>C42/5</f>
        <v>0.2</v>
      </c>
      <c r="E42" s="37">
        <v>1</v>
      </c>
      <c r="F42" s="80">
        <f>E42/5</f>
        <v>0.2</v>
      </c>
      <c r="G42" s="37">
        <v>1</v>
      </c>
      <c r="H42" s="80">
        <f>G42/5</f>
        <v>0.2</v>
      </c>
      <c r="I42" s="37">
        <v>1</v>
      </c>
      <c r="J42" s="80">
        <f>I42/5</f>
        <v>0.2</v>
      </c>
      <c r="K42" s="39">
        <v>1</v>
      </c>
      <c r="L42" s="80">
        <f>K42/5</f>
        <v>0.2</v>
      </c>
      <c r="M42" s="37">
        <v>1</v>
      </c>
      <c r="N42" s="80">
        <f>M42/5</f>
        <v>0.2</v>
      </c>
      <c r="O42" s="37">
        <v>2</v>
      </c>
      <c r="P42" s="80">
        <f>O42/5</f>
        <v>0.4</v>
      </c>
      <c r="Q42" s="39">
        <v>0</v>
      </c>
      <c r="R42" s="80">
        <f>Q42/5</f>
        <v>0</v>
      </c>
      <c r="S42" s="37">
        <v>0</v>
      </c>
      <c r="T42" s="80">
        <f>S42/5</f>
        <v>0</v>
      </c>
      <c r="U42" s="37">
        <v>2</v>
      </c>
      <c r="V42" s="80">
        <f>U42/5</f>
        <v>0.4</v>
      </c>
      <c r="W42" s="37">
        <v>0</v>
      </c>
      <c r="X42" s="80">
        <f>W42/5</f>
        <v>0</v>
      </c>
      <c r="Y42" s="37">
        <v>0</v>
      </c>
      <c r="Z42" s="80">
        <f>Y42/5</f>
        <v>0</v>
      </c>
      <c r="AA42" s="37">
        <v>1</v>
      </c>
      <c r="AB42" s="80">
        <f>AA42/5</f>
        <v>0.2</v>
      </c>
      <c r="AC42" s="37">
        <v>0</v>
      </c>
      <c r="AD42" s="80">
        <f>AC42/5</f>
        <v>0</v>
      </c>
      <c r="AE42" s="37">
        <v>0</v>
      </c>
      <c r="AF42" s="80">
        <f>AE42/5</f>
        <v>0</v>
      </c>
      <c r="AG42" s="37">
        <v>1</v>
      </c>
      <c r="AH42" s="80">
        <f>AG42/5</f>
        <v>0.2</v>
      </c>
      <c r="AI42" s="37">
        <v>0</v>
      </c>
      <c r="AJ42" s="80">
        <f>AI42/5</f>
        <v>0</v>
      </c>
      <c r="AK42" s="37">
        <v>0</v>
      </c>
      <c r="AL42" s="80">
        <f>AK42/5</f>
        <v>0</v>
      </c>
      <c r="AM42" s="45"/>
    </row>
    <row r="43" spans="1:39" x14ac:dyDescent="0.3">
      <c r="A43" s="45"/>
      <c r="B43" s="33"/>
      <c r="C43" s="37"/>
      <c r="D43" s="80"/>
      <c r="E43" s="37"/>
      <c r="F43" s="80"/>
      <c r="G43" s="37"/>
      <c r="H43" s="80"/>
      <c r="I43" s="37"/>
      <c r="J43" s="80"/>
      <c r="K43" s="39"/>
      <c r="L43" s="80"/>
      <c r="M43" s="37"/>
      <c r="N43" s="80"/>
      <c r="O43" s="37"/>
      <c r="P43" s="80"/>
      <c r="Q43" s="39"/>
      <c r="R43" s="80"/>
      <c r="S43" s="37"/>
      <c r="T43" s="80"/>
      <c r="U43" s="37"/>
      <c r="V43" s="80"/>
      <c r="W43" s="37"/>
      <c r="X43" s="80"/>
      <c r="Y43" s="37"/>
      <c r="Z43" s="80"/>
      <c r="AA43" s="37"/>
      <c r="AB43" s="80"/>
      <c r="AC43" s="37"/>
      <c r="AD43" s="80"/>
      <c r="AE43" s="37"/>
      <c r="AF43" s="80"/>
      <c r="AG43" s="37"/>
      <c r="AH43" s="80"/>
      <c r="AI43" s="37"/>
      <c r="AJ43" s="80"/>
      <c r="AK43" s="37"/>
      <c r="AL43" s="80"/>
      <c r="AM43" s="45"/>
    </row>
    <row r="44" spans="1:39" x14ac:dyDescent="0.3">
      <c r="A44" s="45"/>
      <c r="B44" s="29" t="s">
        <v>4</v>
      </c>
      <c r="C44" s="37"/>
      <c r="D44" s="80"/>
      <c r="E44" s="37"/>
      <c r="F44" s="80"/>
      <c r="G44" s="37"/>
      <c r="H44" s="80"/>
      <c r="I44" s="37"/>
      <c r="J44" s="80"/>
      <c r="K44" s="39"/>
      <c r="L44" s="80"/>
      <c r="M44" s="37"/>
      <c r="N44" s="80"/>
      <c r="O44" s="37"/>
      <c r="P44" s="80"/>
      <c r="Q44" s="39"/>
      <c r="R44" s="80"/>
      <c r="S44" s="37"/>
      <c r="T44" s="80"/>
      <c r="U44" s="37"/>
      <c r="V44" s="80"/>
      <c r="W44" s="37"/>
      <c r="X44" s="80"/>
      <c r="Y44" s="37"/>
      <c r="Z44" s="80"/>
      <c r="AA44" s="37"/>
      <c r="AB44" s="80"/>
      <c r="AC44" s="37"/>
      <c r="AD44" s="80"/>
      <c r="AE44" s="37"/>
      <c r="AF44" s="80"/>
      <c r="AG44" s="37"/>
      <c r="AH44" s="80"/>
      <c r="AI44" s="37"/>
      <c r="AJ44" s="80"/>
      <c r="AK44" s="37"/>
      <c r="AL44" s="80"/>
      <c r="AM44" s="45"/>
    </row>
    <row r="45" spans="1:39" x14ac:dyDescent="0.3">
      <c r="A45" s="45"/>
      <c r="B45" s="33" t="s">
        <v>18</v>
      </c>
      <c r="C45" s="37">
        <v>3</v>
      </c>
      <c r="D45" s="80">
        <f>C45/9</f>
        <v>0.33333333333333331</v>
      </c>
      <c r="E45" s="37">
        <v>2</v>
      </c>
      <c r="F45" s="80">
        <f>E45/9</f>
        <v>0.22222222222222221</v>
      </c>
      <c r="G45" s="37">
        <v>2</v>
      </c>
      <c r="H45" s="80">
        <f>G45/9</f>
        <v>0.22222222222222221</v>
      </c>
      <c r="I45" s="37">
        <v>3</v>
      </c>
      <c r="J45" s="80">
        <f>I45/9</f>
        <v>0.33333333333333331</v>
      </c>
      <c r="K45" s="39">
        <v>2</v>
      </c>
      <c r="L45" s="80">
        <f>K45/9</f>
        <v>0.22222222222222221</v>
      </c>
      <c r="M45" s="37">
        <v>2</v>
      </c>
      <c r="N45" s="80">
        <f>M45/9</f>
        <v>0.22222222222222221</v>
      </c>
      <c r="O45" s="37">
        <v>4</v>
      </c>
      <c r="P45" s="80">
        <f>O45/9</f>
        <v>0.44444444444444442</v>
      </c>
      <c r="Q45" s="39">
        <v>3</v>
      </c>
      <c r="R45" s="80">
        <f>Q45/9</f>
        <v>0.33333333333333331</v>
      </c>
      <c r="S45" s="37">
        <v>3</v>
      </c>
      <c r="T45" s="80">
        <f>S45/9</f>
        <v>0.33333333333333331</v>
      </c>
      <c r="U45" s="37">
        <v>1</v>
      </c>
      <c r="V45" s="80">
        <f>U45/9</f>
        <v>0.1111111111111111</v>
      </c>
      <c r="W45" s="37">
        <v>1</v>
      </c>
      <c r="X45" s="80">
        <f>W45/9</f>
        <v>0.1111111111111111</v>
      </c>
      <c r="Y45" s="37">
        <v>2</v>
      </c>
      <c r="Z45" s="80">
        <f>Y45/9</f>
        <v>0.22222222222222221</v>
      </c>
      <c r="AA45" s="37">
        <v>1</v>
      </c>
      <c r="AB45" s="80">
        <f>AA45/9</f>
        <v>0.1111111111111111</v>
      </c>
      <c r="AC45" s="37">
        <v>1</v>
      </c>
      <c r="AD45" s="80">
        <f>AC45/9</f>
        <v>0.1111111111111111</v>
      </c>
      <c r="AE45" s="37">
        <v>2</v>
      </c>
      <c r="AF45" s="80">
        <f>AE45/9</f>
        <v>0.22222222222222221</v>
      </c>
      <c r="AG45" s="37">
        <v>3</v>
      </c>
      <c r="AH45" s="80">
        <f>AG45/9</f>
        <v>0.33333333333333331</v>
      </c>
      <c r="AI45" s="37">
        <v>3</v>
      </c>
      <c r="AJ45" s="80">
        <f>AI45/9</f>
        <v>0.33333333333333331</v>
      </c>
      <c r="AK45" s="37">
        <v>3</v>
      </c>
      <c r="AL45" s="80">
        <f>AK45/9</f>
        <v>0.33333333333333331</v>
      </c>
      <c r="AM45" s="45"/>
    </row>
    <row r="46" spans="1:39" x14ac:dyDescent="0.3">
      <c r="A46" s="45"/>
      <c r="B46" s="33" t="s">
        <v>70</v>
      </c>
      <c r="C46" s="37">
        <v>6</v>
      </c>
      <c r="D46" s="80">
        <f>C46/7</f>
        <v>0.8571428571428571</v>
      </c>
      <c r="E46" s="37">
        <v>1</v>
      </c>
      <c r="F46" s="80">
        <f>E46/7</f>
        <v>0.14285714285714285</v>
      </c>
      <c r="G46" s="37">
        <v>3</v>
      </c>
      <c r="H46" s="80">
        <f>G46/7</f>
        <v>0.42857142857142855</v>
      </c>
      <c r="I46" s="37">
        <v>6</v>
      </c>
      <c r="J46" s="80">
        <f>I46/7</f>
        <v>0.8571428571428571</v>
      </c>
      <c r="K46" s="39">
        <v>1</v>
      </c>
      <c r="L46" s="80">
        <f>K46/7</f>
        <v>0.14285714285714285</v>
      </c>
      <c r="M46" s="37">
        <v>3</v>
      </c>
      <c r="N46" s="80">
        <f>M46/7</f>
        <v>0.42857142857142855</v>
      </c>
      <c r="O46" s="37">
        <v>6</v>
      </c>
      <c r="P46" s="80">
        <f>O46/7</f>
        <v>0.8571428571428571</v>
      </c>
      <c r="Q46" s="39">
        <v>2</v>
      </c>
      <c r="R46" s="80">
        <f>Q46/7</f>
        <v>0.2857142857142857</v>
      </c>
      <c r="S46" s="37">
        <v>4</v>
      </c>
      <c r="T46" s="80">
        <f>S46/7</f>
        <v>0.5714285714285714</v>
      </c>
      <c r="U46" s="37">
        <v>2</v>
      </c>
      <c r="V46" s="80">
        <f>U46/7</f>
        <v>0.2857142857142857</v>
      </c>
      <c r="W46" s="37">
        <v>0</v>
      </c>
      <c r="X46" s="80">
        <f>W46/7</f>
        <v>0</v>
      </c>
      <c r="Y46" s="37">
        <v>0</v>
      </c>
      <c r="Z46" s="80">
        <f>Y46/7</f>
        <v>0</v>
      </c>
      <c r="AA46" s="37">
        <v>2</v>
      </c>
      <c r="AB46" s="80">
        <f>AA46/7</f>
        <v>0.2857142857142857</v>
      </c>
      <c r="AC46" s="37">
        <v>0</v>
      </c>
      <c r="AD46" s="80">
        <f>AC46/7</f>
        <v>0</v>
      </c>
      <c r="AE46" s="37">
        <v>0</v>
      </c>
      <c r="AF46" s="80">
        <f>AE46/7</f>
        <v>0</v>
      </c>
      <c r="AG46" s="37">
        <v>4</v>
      </c>
      <c r="AH46" s="80">
        <f>AG46/7</f>
        <v>0.5714285714285714</v>
      </c>
      <c r="AI46" s="37">
        <v>2</v>
      </c>
      <c r="AJ46" s="80">
        <f>AI46/7</f>
        <v>0.2857142857142857</v>
      </c>
      <c r="AK46" s="37">
        <v>3</v>
      </c>
      <c r="AL46" s="80">
        <f>AK46/7</f>
        <v>0.42857142857142855</v>
      </c>
      <c r="AM46" s="45"/>
    </row>
    <row r="47" spans="1:39" x14ac:dyDescent="0.3">
      <c r="A47" s="45"/>
      <c r="B47" s="33" t="s">
        <v>95</v>
      </c>
      <c r="C47" s="37">
        <v>1</v>
      </c>
      <c r="D47" s="80">
        <f>C47/10</f>
        <v>0.1</v>
      </c>
      <c r="E47" s="37">
        <v>0</v>
      </c>
      <c r="F47" s="80">
        <f>E47/10</f>
        <v>0</v>
      </c>
      <c r="G47" s="37">
        <v>0</v>
      </c>
      <c r="H47" s="80">
        <f>G47/10</f>
        <v>0</v>
      </c>
      <c r="I47" s="37">
        <v>4</v>
      </c>
      <c r="J47" s="80">
        <f>I47/10</f>
        <v>0.4</v>
      </c>
      <c r="K47" s="39">
        <v>1</v>
      </c>
      <c r="L47" s="80">
        <f>K47/10</f>
        <v>0.1</v>
      </c>
      <c r="M47" s="37">
        <v>0</v>
      </c>
      <c r="N47" s="80">
        <f>M47/10</f>
        <v>0</v>
      </c>
      <c r="O47" s="37">
        <v>3</v>
      </c>
      <c r="P47" s="80">
        <f>O47/10</f>
        <v>0.3</v>
      </c>
      <c r="Q47" s="39">
        <v>1</v>
      </c>
      <c r="R47" s="80">
        <f>Q47/10</f>
        <v>0.1</v>
      </c>
      <c r="S47" s="37">
        <v>1</v>
      </c>
      <c r="T47" s="80">
        <f>S47/10</f>
        <v>0.1</v>
      </c>
      <c r="U47" s="37">
        <v>0</v>
      </c>
      <c r="V47" s="80">
        <f>U47/10</f>
        <v>0</v>
      </c>
      <c r="W47" s="37">
        <v>0</v>
      </c>
      <c r="X47" s="80">
        <f>W47/10</f>
        <v>0</v>
      </c>
      <c r="Y47" s="37">
        <v>0</v>
      </c>
      <c r="Z47" s="80">
        <f>Y47/10</f>
        <v>0</v>
      </c>
      <c r="AA47" s="37">
        <v>2</v>
      </c>
      <c r="AB47" s="80">
        <f>AA47/10</f>
        <v>0.2</v>
      </c>
      <c r="AC47" s="37">
        <v>0</v>
      </c>
      <c r="AD47" s="80">
        <f>AC47/10</f>
        <v>0</v>
      </c>
      <c r="AE47" s="37">
        <v>0</v>
      </c>
      <c r="AF47" s="80">
        <f>AE47/10</f>
        <v>0</v>
      </c>
      <c r="AG47" s="37">
        <v>1</v>
      </c>
      <c r="AH47" s="80">
        <f>AG47/10</f>
        <v>0.1</v>
      </c>
      <c r="AI47" s="37">
        <v>1</v>
      </c>
      <c r="AJ47" s="80">
        <f>AI47/10</f>
        <v>0.1</v>
      </c>
      <c r="AK47" s="37">
        <v>1</v>
      </c>
      <c r="AL47" s="80">
        <f>AK47/10</f>
        <v>0.1</v>
      </c>
      <c r="AM47" s="45"/>
    </row>
    <row r="48" spans="1:39" x14ac:dyDescent="0.3">
      <c r="A48" s="45"/>
      <c r="B48" s="33" t="s">
        <v>21</v>
      </c>
      <c r="C48" s="37">
        <v>1</v>
      </c>
      <c r="D48" s="80">
        <f>C48/5</f>
        <v>0.2</v>
      </c>
      <c r="E48" s="37">
        <v>0</v>
      </c>
      <c r="F48" s="80">
        <f>E48/5</f>
        <v>0</v>
      </c>
      <c r="G48" s="37">
        <v>0</v>
      </c>
      <c r="H48" s="80">
        <f>G48/5</f>
        <v>0</v>
      </c>
      <c r="I48" s="37">
        <v>1</v>
      </c>
      <c r="J48" s="80">
        <f>I48/5</f>
        <v>0.2</v>
      </c>
      <c r="K48" s="39">
        <v>1</v>
      </c>
      <c r="L48" s="80">
        <f>K48/5</f>
        <v>0.2</v>
      </c>
      <c r="M48" s="37">
        <v>1</v>
      </c>
      <c r="N48" s="80">
        <f>M48/5</f>
        <v>0.2</v>
      </c>
      <c r="O48" s="37">
        <v>2</v>
      </c>
      <c r="P48" s="80">
        <f>O48/5</f>
        <v>0.4</v>
      </c>
      <c r="Q48" s="39">
        <v>2</v>
      </c>
      <c r="R48" s="80">
        <f>Q48/5</f>
        <v>0.4</v>
      </c>
      <c r="S48" s="37">
        <v>1</v>
      </c>
      <c r="T48" s="80">
        <f>S48/5</f>
        <v>0.2</v>
      </c>
      <c r="U48" s="37">
        <v>2</v>
      </c>
      <c r="V48" s="80">
        <f>U48/5</f>
        <v>0.4</v>
      </c>
      <c r="W48" s="37">
        <v>1</v>
      </c>
      <c r="X48" s="80">
        <f>W48/5</f>
        <v>0.2</v>
      </c>
      <c r="Y48" s="37">
        <v>0</v>
      </c>
      <c r="Z48" s="80">
        <f>Y48/5</f>
        <v>0</v>
      </c>
      <c r="AA48" s="37">
        <v>2</v>
      </c>
      <c r="AB48" s="80">
        <f>AA48/5</f>
        <v>0.4</v>
      </c>
      <c r="AC48" s="37">
        <v>2</v>
      </c>
      <c r="AD48" s="80">
        <f>AC48/5</f>
        <v>0.4</v>
      </c>
      <c r="AE48" s="37">
        <v>1</v>
      </c>
      <c r="AF48" s="80">
        <f>AE48/5</f>
        <v>0.2</v>
      </c>
      <c r="AG48" s="37">
        <v>2</v>
      </c>
      <c r="AH48" s="80">
        <f>AG48/5</f>
        <v>0.4</v>
      </c>
      <c r="AI48" s="37">
        <v>2</v>
      </c>
      <c r="AJ48" s="80">
        <f>AI48/5</f>
        <v>0.4</v>
      </c>
      <c r="AK48" s="37">
        <v>2</v>
      </c>
      <c r="AL48" s="80">
        <f>AK48/5</f>
        <v>0.4</v>
      </c>
      <c r="AM48" s="45"/>
    </row>
    <row r="49" spans="1:39" x14ac:dyDescent="0.3">
      <c r="A49" s="45"/>
      <c r="B49" s="33" t="s">
        <v>46</v>
      </c>
      <c r="C49" s="37">
        <v>0</v>
      </c>
      <c r="D49" s="80">
        <f>C49/2</f>
        <v>0</v>
      </c>
      <c r="E49" s="37">
        <v>0</v>
      </c>
      <c r="F49" s="80">
        <f>E49/2</f>
        <v>0</v>
      </c>
      <c r="G49" s="37">
        <v>0</v>
      </c>
      <c r="H49" s="80">
        <f>G49/2</f>
        <v>0</v>
      </c>
      <c r="I49" s="37">
        <v>1</v>
      </c>
      <c r="J49" s="80">
        <f>I49/2</f>
        <v>0.5</v>
      </c>
      <c r="K49" s="39">
        <v>0</v>
      </c>
      <c r="L49" s="80">
        <f>K49/2</f>
        <v>0</v>
      </c>
      <c r="M49" s="37">
        <v>0</v>
      </c>
      <c r="N49" s="80">
        <f>M49/2</f>
        <v>0</v>
      </c>
      <c r="O49" s="37">
        <v>1</v>
      </c>
      <c r="P49" s="80">
        <f>O49/2</f>
        <v>0.5</v>
      </c>
      <c r="Q49" s="39">
        <v>1</v>
      </c>
      <c r="R49" s="80">
        <f>Q49/2</f>
        <v>0.5</v>
      </c>
      <c r="S49" s="37">
        <v>1</v>
      </c>
      <c r="T49" s="80">
        <f>S49/2</f>
        <v>0.5</v>
      </c>
      <c r="U49" s="37">
        <v>1</v>
      </c>
      <c r="V49" s="80">
        <f>U49/2</f>
        <v>0.5</v>
      </c>
      <c r="W49" s="37">
        <v>0</v>
      </c>
      <c r="X49" s="80">
        <f>W49/2</f>
        <v>0</v>
      </c>
      <c r="Y49" s="37">
        <v>0</v>
      </c>
      <c r="Z49" s="80">
        <f>Y49/2</f>
        <v>0</v>
      </c>
      <c r="AA49" s="37">
        <v>1</v>
      </c>
      <c r="AB49" s="80">
        <f>AA49/2</f>
        <v>0.5</v>
      </c>
      <c r="AC49" s="37">
        <v>0</v>
      </c>
      <c r="AD49" s="80">
        <f>AC49/2</f>
        <v>0</v>
      </c>
      <c r="AE49" s="37">
        <v>0</v>
      </c>
      <c r="AF49" s="80">
        <f>AE49/2</f>
        <v>0</v>
      </c>
      <c r="AG49" s="37">
        <v>0</v>
      </c>
      <c r="AH49" s="80">
        <f>AG49/2</f>
        <v>0</v>
      </c>
      <c r="AI49" s="37">
        <v>0</v>
      </c>
      <c r="AJ49" s="80">
        <f>AI49/2</f>
        <v>0</v>
      </c>
      <c r="AK49" s="37">
        <v>0</v>
      </c>
      <c r="AL49" s="80">
        <f>AK49/2</f>
        <v>0</v>
      </c>
      <c r="AM49" s="45"/>
    </row>
    <row r="50" spans="1:39" x14ac:dyDescent="0.3">
      <c r="A50" s="45"/>
      <c r="B50" s="33" t="s">
        <v>47</v>
      </c>
      <c r="C50" s="37">
        <v>1</v>
      </c>
      <c r="D50" s="80">
        <f>C50/8</f>
        <v>0.125</v>
      </c>
      <c r="E50" s="37">
        <v>1</v>
      </c>
      <c r="F50" s="80">
        <f>E50/8</f>
        <v>0.125</v>
      </c>
      <c r="G50" s="37">
        <v>1</v>
      </c>
      <c r="H50" s="80">
        <f>G50/8</f>
        <v>0.125</v>
      </c>
      <c r="I50" s="37">
        <v>1</v>
      </c>
      <c r="J50" s="80">
        <f>I50/8</f>
        <v>0.125</v>
      </c>
      <c r="K50" s="39">
        <v>1</v>
      </c>
      <c r="L50" s="80">
        <f>K50/8</f>
        <v>0.125</v>
      </c>
      <c r="M50" s="37">
        <v>1</v>
      </c>
      <c r="N50" s="80">
        <f>M50/8</f>
        <v>0.125</v>
      </c>
      <c r="O50" s="37">
        <v>2</v>
      </c>
      <c r="P50" s="80">
        <f>O50/8</f>
        <v>0.25</v>
      </c>
      <c r="Q50" s="39">
        <v>0</v>
      </c>
      <c r="R50" s="80">
        <f>Q50/8</f>
        <v>0</v>
      </c>
      <c r="S50" s="37">
        <v>0</v>
      </c>
      <c r="T50" s="80">
        <f>S50/8</f>
        <v>0</v>
      </c>
      <c r="U50" s="37">
        <v>2</v>
      </c>
      <c r="V50" s="80">
        <f>U50/8</f>
        <v>0.25</v>
      </c>
      <c r="W50" s="37">
        <v>0</v>
      </c>
      <c r="X50" s="80">
        <f>W50/8</f>
        <v>0</v>
      </c>
      <c r="Y50" s="37">
        <v>0</v>
      </c>
      <c r="Z50" s="80">
        <f>Y50/8</f>
        <v>0</v>
      </c>
      <c r="AA50" s="37">
        <v>1</v>
      </c>
      <c r="AB50" s="80">
        <f>AA50/8</f>
        <v>0.125</v>
      </c>
      <c r="AC50" s="37">
        <v>0</v>
      </c>
      <c r="AD50" s="80">
        <f>AC50/8</f>
        <v>0</v>
      </c>
      <c r="AE50" s="37">
        <v>0</v>
      </c>
      <c r="AF50" s="80">
        <f>AE50/8</f>
        <v>0</v>
      </c>
      <c r="AG50" s="37">
        <v>1</v>
      </c>
      <c r="AH50" s="80">
        <f>AG50/8</f>
        <v>0.125</v>
      </c>
      <c r="AI50" s="37">
        <v>0</v>
      </c>
      <c r="AJ50" s="80">
        <f>AI50/8</f>
        <v>0</v>
      </c>
      <c r="AK50" s="37">
        <v>0</v>
      </c>
      <c r="AL50" s="80">
        <f>AK50/8</f>
        <v>0</v>
      </c>
      <c r="AM50" s="45"/>
    </row>
    <row r="51" spans="1:39" x14ac:dyDescent="0.3">
      <c r="A51" s="45"/>
      <c r="B51" s="33" t="s">
        <v>96</v>
      </c>
      <c r="C51" s="37">
        <v>9</v>
      </c>
      <c r="D51" s="80">
        <f>C51/10</f>
        <v>0.9</v>
      </c>
      <c r="E51" s="37">
        <v>3</v>
      </c>
      <c r="F51" s="80">
        <f>E51/10</f>
        <v>0.3</v>
      </c>
      <c r="G51" s="37">
        <v>4</v>
      </c>
      <c r="H51" s="80">
        <f>G51/10</f>
        <v>0.4</v>
      </c>
      <c r="I51" s="37">
        <v>7</v>
      </c>
      <c r="J51" s="80">
        <f>I51/10</f>
        <v>0.7</v>
      </c>
      <c r="K51" s="39">
        <v>3</v>
      </c>
      <c r="L51" s="80">
        <f>K51/10</f>
        <v>0.3</v>
      </c>
      <c r="M51" s="37">
        <v>4</v>
      </c>
      <c r="N51" s="80">
        <f>M51/10</f>
        <v>0.4</v>
      </c>
      <c r="O51" s="37">
        <v>7</v>
      </c>
      <c r="P51" s="80">
        <f>O51/10</f>
        <v>0.7</v>
      </c>
      <c r="Q51" s="39">
        <v>3</v>
      </c>
      <c r="R51" s="80">
        <f>Q51/10</f>
        <v>0.3</v>
      </c>
      <c r="S51" s="37">
        <v>3</v>
      </c>
      <c r="T51" s="80">
        <f>S51/10</f>
        <v>0.3</v>
      </c>
      <c r="U51" s="37">
        <v>4</v>
      </c>
      <c r="V51" s="80">
        <f>U51/10</f>
        <v>0.4</v>
      </c>
      <c r="W51" s="37">
        <v>2</v>
      </c>
      <c r="X51" s="80">
        <f>W51/10</f>
        <v>0.2</v>
      </c>
      <c r="Y51" s="37">
        <v>1</v>
      </c>
      <c r="Z51" s="80">
        <f>Y51/10</f>
        <v>0.1</v>
      </c>
      <c r="AA51" s="37">
        <v>4</v>
      </c>
      <c r="AB51" s="80">
        <f>AA51/10</f>
        <v>0.4</v>
      </c>
      <c r="AC51" s="37">
        <v>2</v>
      </c>
      <c r="AD51" s="80">
        <f>AC51/10</f>
        <v>0.2</v>
      </c>
      <c r="AE51" s="37">
        <v>1</v>
      </c>
      <c r="AF51" s="80">
        <f>AE51/10</f>
        <v>0.1</v>
      </c>
      <c r="AG51" s="37">
        <v>4</v>
      </c>
      <c r="AH51" s="80">
        <f>AG51/10</f>
        <v>0.4</v>
      </c>
      <c r="AI51" s="37">
        <v>2</v>
      </c>
      <c r="AJ51" s="80">
        <f>AI51/10</f>
        <v>0.2</v>
      </c>
      <c r="AK51" s="37">
        <v>1</v>
      </c>
      <c r="AL51" s="80">
        <f>AK51/10</f>
        <v>0.1</v>
      </c>
      <c r="AM51" s="45"/>
    </row>
    <row r="52" spans="1:39" x14ac:dyDescent="0.3">
      <c r="A52" s="45"/>
      <c r="B52" s="33" t="s">
        <v>25</v>
      </c>
      <c r="C52" s="37">
        <v>3</v>
      </c>
      <c r="D52" s="80">
        <f>C52/4</f>
        <v>0.75</v>
      </c>
      <c r="E52" s="37">
        <v>3</v>
      </c>
      <c r="F52" s="80">
        <f>E52/4</f>
        <v>0.75</v>
      </c>
      <c r="G52" s="37">
        <v>3</v>
      </c>
      <c r="H52" s="80">
        <f>G52/4</f>
        <v>0.75</v>
      </c>
      <c r="I52" s="37">
        <v>3</v>
      </c>
      <c r="J52" s="80">
        <f>I52/4</f>
        <v>0.75</v>
      </c>
      <c r="K52" s="39">
        <v>3</v>
      </c>
      <c r="L52" s="80">
        <f>K52/4</f>
        <v>0.75</v>
      </c>
      <c r="M52" s="37">
        <v>3</v>
      </c>
      <c r="N52" s="80">
        <f>M52/4</f>
        <v>0.75</v>
      </c>
      <c r="O52" s="37">
        <v>3</v>
      </c>
      <c r="P52" s="80">
        <f>O52/4</f>
        <v>0.75</v>
      </c>
      <c r="Q52" s="39">
        <v>3</v>
      </c>
      <c r="R52" s="80">
        <f>Q52/4</f>
        <v>0.75</v>
      </c>
      <c r="S52" s="37">
        <v>3</v>
      </c>
      <c r="T52" s="80">
        <f>S52/4</f>
        <v>0.75</v>
      </c>
      <c r="U52" s="37">
        <v>1</v>
      </c>
      <c r="V52" s="80">
        <f>U52/4</f>
        <v>0.25</v>
      </c>
      <c r="W52" s="37">
        <v>1</v>
      </c>
      <c r="X52" s="80">
        <f>W52/4</f>
        <v>0.25</v>
      </c>
      <c r="Y52" s="37">
        <v>1</v>
      </c>
      <c r="Z52" s="80">
        <f>Y52/4</f>
        <v>0.25</v>
      </c>
      <c r="AA52" s="37">
        <v>1</v>
      </c>
      <c r="AB52" s="80">
        <f>AA52/4</f>
        <v>0.25</v>
      </c>
      <c r="AC52" s="37">
        <v>1</v>
      </c>
      <c r="AD52" s="80">
        <f>AC52/4</f>
        <v>0.25</v>
      </c>
      <c r="AE52" s="37">
        <v>1</v>
      </c>
      <c r="AF52" s="80">
        <f>AE52/4</f>
        <v>0.25</v>
      </c>
      <c r="AG52" s="37">
        <v>2</v>
      </c>
      <c r="AH52" s="80">
        <f>AG52/4</f>
        <v>0.5</v>
      </c>
      <c r="AI52" s="37">
        <v>2</v>
      </c>
      <c r="AJ52" s="80">
        <f>AI52/4</f>
        <v>0.5</v>
      </c>
      <c r="AK52" s="37">
        <v>2</v>
      </c>
      <c r="AL52" s="80">
        <f>AK52/4</f>
        <v>0.5</v>
      </c>
      <c r="AM52" s="45"/>
    </row>
    <row r="53" spans="1:39" x14ac:dyDescent="0.3">
      <c r="A53" s="45"/>
      <c r="B53" s="33" t="s">
        <v>26</v>
      </c>
      <c r="C53" s="37">
        <v>4</v>
      </c>
      <c r="D53" s="80">
        <f>C53/5</f>
        <v>0.8</v>
      </c>
      <c r="E53" s="37">
        <v>3</v>
      </c>
      <c r="F53" s="80">
        <f>E53/5</f>
        <v>0.6</v>
      </c>
      <c r="G53" s="37">
        <v>2</v>
      </c>
      <c r="H53" s="80">
        <f>G53/5</f>
        <v>0.4</v>
      </c>
      <c r="I53" s="37">
        <v>3</v>
      </c>
      <c r="J53" s="80">
        <f>I53/5</f>
        <v>0.6</v>
      </c>
      <c r="K53" s="39">
        <v>3</v>
      </c>
      <c r="L53" s="80">
        <f>K53/5</f>
        <v>0.6</v>
      </c>
      <c r="M53" s="37">
        <v>2</v>
      </c>
      <c r="N53" s="80">
        <f>M53/5</f>
        <v>0.4</v>
      </c>
      <c r="O53" s="37">
        <v>3</v>
      </c>
      <c r="P53" s="80">
        <f>O53/5</f>
        <v>0.6</v>
      </c>
      <c r="Q53" s="39">
        <v>3</v>
      </c>
      <c r="R53" s="80">
        <f>Q53/5</f>
        <v>0.6</v>
      </c>
      <c r="S53" s="37">
        <v>2</v>
      </c>
      <c r="T53" s="80">
        <f>S53/5</f>
        <v>0.4</v>
      </c>
      <c r="U53" s="37">
        <v>3</v>
      </c>
      <c r="V53" s="80">
        <f>U53/5</f>
        <v>0.6</v>
      </c>
      <c r="W53" s="37">
        <v>3</v>
      </c>
      <c r="X53" s="80">
        <f>W53/5</f>
        <v>0.6</v>
      </c>
      <c r="Y53" s="37">
        <v>2</v>
      </c>
      <c r="Z53" s="80">
        <f>Y53/5</f>
        <v>0.4</v>
      </c>
      <c r="AA53" s="37">
        <v>2</v>
      </c>
      <c r="AB53" s="80">
        <f>AA53/5</f>
        <v>0.4</v>
      </c>
      <c r="AC53" s="37">
        <v>2</v>
      </c>
      <c r="AD53" s="80">
        <f>AC53/5</f>
        <v>0.4</v>
      </c>
      <c r="AE53" s="37">
        <v>1</v>
      </c>
      <c r="AF53" s="80">
        <f>AE53/5</f>
        <v>0.2</v>
      </c>
      <c r="AG53" s="37">
        <v>2</v>
      </c>
      <c r="AH53" s="80">
        <f>AG53/5</f>
        <v>0.4</v>
      </c>
      <c r="AI53" s="37">
        <v>2</v>
      </c>
      <c r="AJ53" s="80">
        <f>AI53/5</f>
        <v>0.4</v>
      </c>
      <c r="AK53" s="37">
        <v>1</v>
      </c>
      <c r="AL53" s="80">
        <f>AK53/5</f>
        <v>0.2</v>
      </c>
      <c r="AM53" s="45"/>
    </row>
    <row r="54" spans="1:39" x14ac:dyDescent="0.3">
      <c r="A54" s="45"/>
      <c r="B54" s="33"/>
      <c r="C54" s="37"/>
      <c r="D54" s="80"/>
      <c r="E54" s="37"/>
      <c r="F54" s="80"/>
      <c r="G54" s="37"/>
      <c r="H54" s="80"/>
      <c r="I54" s="37"/>
      <c r="J54" s="80"/>
      <c r="K54" s="39"/>
      <c r="L54" s="80"/>
      <c r="M54" s="37"/>
      <c r="N54" s="80"/>
      <c r="O54" s="37"/>
      <c r="P54" s="80"/>
      <c r="Q54" s="39"/>
      <c r="R54" s="80"/>
      <c r="S54" s="37"/>
      <c r="T54" s="80"/>
      <c r="U54" s="37"/>
      <c r="V54" s="80"/>
      <c r="W54" s="37"/>
      <c r="X54" s="80"/>
      <c r="Y54" s="37"/>
      <c r="Z54" s="80"/>
      <c r="AA54" s="37"/>
      <c r="AB54" s="80"/>
      <c r="AC54" s="37"/>
      <c r="AD54" s="80"/>
      <c r="AE54" s="37"/>
      <c r="AF54" s="80"/>
      <c r="AG54" s="37"/>
      <c r="AH54" s="80"/>
      <c r="AI54" s="37"/>
      <c r="AJ54" s="80"/>
      <c r="AK54" s="37"/>
      <c r="AL54" s="80"/>
      <c r="AM54" s="45"/>
    </row>
    <row r="55" spans="1:39" x14ac:dyDescent="0.3">
      <c r="A55" s="45"/>
      <c r="B55" s="29" t="s">
        <v>5</v>
      </c>
      <c r="C55" s="37"/>
      <c r="D55" s="80"/>
      <c r="E55" s="37"/>
      <c r="F55" s="80"/>
      <c r="G55" s="37"/>
      <c r="H55" s="80"/>
      <c r="I55" s="37"/>
      <c r="J55" s="80"/>
      <c r="K55" s="39"/>
      <c r="L55" s="80"/>
      <c r="M55" s="37"/>
      <c r="N55" s="80"/>
      <c r="O55" s="37"/>
      <c r="P55" s="80"/>
      <c r="Q55" s="39"/>
      <c r="R55" s="80"/>
      <c r="S55" s="37"/>
      <c r="T55" s="80"/>
      <c r="U55" s="37"/>
      <c r="V55" s="80"/>
      <c r="W55" s="37"/>
      <c r="X55" s="80"/>
      <c r="Y55" s="37"/>
      <c r="Z55" s="80"/>
      <c r="AA55" s="37"/>
      <c r="AB55" s="80"/>
      <c r="AC55" s="37"/>
      <c r="AD55" s="80"/>
      <c r="AE55" s="37"/>
      <c r="AF55" s="80"/>
      <c r="AG55" s="37"/>
      <c r="AH55" s="80"/>
      <c r="AI55" s="37"/>
      <c r="AJ55" s="80"/>
      <c r="AK55" s="37"/>
      <c r="AL55" s="80"/>
      <c r="AM55" s="45"/>
    </row>
    <row r="56" spans="1:39" x14ac:dyDescent="0.3">
      <c r="A56" s="45"/>
      <c r="B56" s="33" t="s">
        <v>97</v>
      </c>
      <c r="C56" s="37">
        <v>9</v>
      </c>
      <c r="D56" s="80">
        <f>C56/22</f>
        <v>0.40909090909090912</v>
      </c>
      <c r="E56" s="37">
        <v>6</v>
      </c>
      <c r="F56" s="80">
        <f>E56/22</f>
        <v>0.27272727272727271</v>
      </c>
      <c r="G56" s="37">
        <v>6</v>
      </c>
      <c r="H56" s="80">
        <f>G56/22</f>
        <v>0.27272727272727271</v>
      </c>
      <c r="I56" s="37">
        <v>11</v>
      </c>
      <c r="J56" s="80">
        <f>I56/22</f>
        <v>0.5</v>
      </c>
      <c r="K56" s="39">
        <v>8</v>
      </c>
      <c r="L56" s="80">
        <f>K56/22</f>
        <v>0.36363636363636365</v>
      </c>
      <c r="M56" s="37">
        <v>7</v>
      </c>
      <c r="N56" s="80">
        <f>M56/22</f>
        <v>0.31818181818181818</v>
      </c>
      <c r="O56" s="37">
        <v>12</v>
      </c>
      <c r="P56" s="80">
        <f>O56/22</f>
        <v>0.54545454545454541</v>
      </c>
      <c r="Q56" s="39">
        <v>11</v>
      </c>
      <c r="R56" s="80">
        <f>Q56/22</f>
        <v>0.5</v>
      </c>
      <c r="S56" s="37">
        <v>10</v>
      </c>
      <c r="T56" s="80">
        <f>S56/22</f>
        <v>0.45454545454545453</v>
      </c>
      <c r="U56" s="37">
        <v>8</v>
      </c>
      <c r="V56" s="80">
        <f>U56/22</f>
        <v>0.36363636363636365</v>
      </c>
      <c r="W56" s="37">
        <v>6</v>
      </c>
      <c r="X56" s="80">
        <f>W56/22</f>
        <v>0.27272727272727271</v>
      </c>
      <c r="Y56" s="37">
        <v>4</v>
      </c>
      <c r="Z56" s="80">
        <f>Y56/22</f>
        <v>0.18181818181818182</v>
      </c>
      <c r="AA56" s="37">
        <v>7</v>
      </c>
      <c r="AB56" s="80">
        <f>AA56/22</f>
        <v>0.31818181818181818</v>
      </c>
      <c r="AC56" s="37">
        <v>6</v>
      </c>
      <c r="AD56" s="80">
        <f>AC56/22</f>
        <v>0.27272727272727271</v>
      </c>
      <c r="AE56" s="37">
        <v>4</v>
      </c>
      <c r="AF56" s="80">
        <f>AE56/22</f>
        <v>0.18181818181818182</v>
      </c>
      <c r="AG56" s="37">
        <v>9</v>
      </c>
      <c r="AH56" s="80">
        <f>AG56/22</f>
        <v>0.40909090909090912</v>
      </c>
      <c r="AI56" s="37">
        <v>9</v>
      </c>
      <c r="AJ56" s="80">
        <f>AI56/22</f>
        <v>0.40909090909090912</v>
      </c>
      <c r="AK56" s="37">
        <v>7</v>
      </c>
      <c r="AL56" s="80">
        <f>AK56/22</f>
        <v>0.31818181818181818</v>
      </c>
      <c r="AM56" s="45"/>
    </row>
    <row r="57" spans="1:39" x14ac:dyDescent="0.3">
      <c r="A57" s="45"/>
      <c r="B57" s="33" t="s">
        <v>28</v>
      </c>
      <c r="C57" s="37">
        <v>10</v>
      </c>
      <c r="D57" s="80">
        <f>C57/24</f>
        <v>0.41666666666666669</v>
      </c>
      <c r="E57" s="37">
        <v>5</v>
      </c>
      <c r="F57" s="80">
        <f>E57/24</f>
        <v>0.20833333333333334</v>
      </c>
      <c r="G57" s="37">
        <v>5</v>
      </c>
      <c r="H57" s="80">
        <f>G57/24</f>
        <v>0.20833333333333334</v>
      </c>
      <c r="I57" s="37">
        <v>9</v>
      </c>
      <c r="J57" s="80">
        <f>I57/24</f>
        <v>0.375</v>
      </c>
      <c r="K57" s="39">
        <v>5</v>
      </c>
      <c r="L57" s="80">
        <f>K57/24</f>
        <v>0.20833333333333334</v>
      </c>
      <c r="M57" s="37">
        <v>5</v>
      </c>
      <c r="N57" s="80">
        <f>M57/24</f>
        <v>0.20833333333333334</v>
      </c>
      <c r="O57" s="37">
        <v>12</v>
      </c>
      <c r="P57" s="80">
        <f>O57/24</f>
        <v>0.5</v>
      </c>
      <c r="Q57" s="39">
        <v>7</v>
      </c>
      <c r="R57" s="80">
        <f>Q57/24</f>
        <v>0.29166666666666669</v>
      </c>
      <c r="S57" s="37">
        <v>5</v>
      </c>
      <c r="T57" s="80">
        <f>S57/24</f>
        <v>0.20833333333333334</v>
      </c>
      <c r="U57" s="37">
        <v>4</v>
      </c>
      <c r="V57" s="80">
        <f>U57/24</f>
        <v>0.16666666666666666</v>
      </c>
      <c r="W57" s="37">
        <v>2</v>
      </c>
      <c r="X57" s="80">
        <f>W57/24</f>
        <v>8.3333333333333329E-2</v>
      </c>
      <c r="Y57" s="37">
        <v>1</v>
      </c>
      <c r="Z57" s="80">
        <f>Y57/24</f>
        <v>4.1666666666666664E-2</v>
      </c>
      <c r="AA57" s="37">
        <v>5</v>
      </c>
      <c r="AB57" s="80">
        <f>AA57/24</f>
        <v>0.20833333333333334</v>
      </c>
      <c r="AC57" s="37">
        <v>2</v>
      </c>
      <c r="AD57" s="80">
        <f>AC57/24</f>
        <v>8.3333333333333329E-2</v>
      </c>
      <c r="AE57" s="37">
        <v>1</v>
      </c>
      <c r="AF57" s="80">
        <f>AE57/24</f>
        <v>4.1666666666666664E-2</v>
      </c>
      <c r="AG57" s="37">
        <v>5</v>
      </c>
      <c r="AH57" s="80">
        <f>AG57/24</f>
        <v>0.20833333333333334</v>
      </c>
      <c r="AI57" s="37">
        <v>4</v>
      </c>
      <c r="AJ57" s="80">
        <f>AI57/24</f>
        <v>0.16666666666666666</v>
      </c>
      <c r="AK57" s="37">
        <v>3</v>
      </c>
      <c r="AL57" s="80">
        <f>AK57/24</f>
        <v>0.125</v>
      </c>
      <c r="AM57" s="45"/>
    </row>
    <row r="58" spans="1:39" x14ac:dyDescent="0.3">
      <c r="A58" s="45"/>
      <c r="B58" s="40" t="s">
        <v>98</v>
      </c>
      <c r="C58" s="41">
        <v>9</v>
      </c>
      <c r="D58" s="87">
        <f>C58/15</f>
        <v>0.6</v>
      </c>
      <c r="E58" s="41">
        <v>2</v>
      </c>
      <c r="F58" s="87">
        <f>E58/15</f>
        <v>0.13333333333333333</v>
      </c>
      <c r="G58" s="41">
        <v>4</v>
      </c>
      <c r="H58" s="87">
        <f>G58/15</f>
        <v>0.26666666666666666</v>
      </c>
      <c r="I58" s="41">
        <v>8</v>
      </c>
      <c r="J58" s="87">
        <f>I58/15</f>
        <v>0.53333333333333333</v>
      </c>
      <c r="K58" s="43">
        <v>2</v>
      </c>
      <c r="L58" s="87">
        <f>K58/15</f>
        <v>0.13333333333333333</v>
      </c>
      <c r="M58" s="41">
        <v>4</v>
      </c>
      <c r="N58" s="87">
        <f>M58/15</f>
        <v>0.26666666666666666</v>
      </c>
      <c r="O58" s="41">
        <v>7</v>
      </c>
      <c r="P58" s="87">
        <f>O58/15</f>
        <v>0.46666666666666667</v>
      </c>
      <c r="Q58" s="43">
        <v>0</v>
      </c>
      <c r="R58" s="87">
        <f>Q58/15</f>
        <v>0</v>
      </c>
      <c r="S58" s="41">
        <v>3</v>
      </c>
      <c r="T58" s="87">
        <f>S58/15</f>
        <v>0.2</v>
      </c>
      <c r="U58" s="41">
        <v>4</v>
      </c>
      <c r="V58" s="87">
        <f>U58/15</f>
        <v>0.26666666666666666</v>
      </c>
      <c r="W58" s="41">
        <v>0</v>
      </c>
      <c r="X58" s="87">
        <f>W58/15</f>
        <v>0</v>
      </c>
      <c r="Y58" s="41">
        <v>1</v>
      </c>
      <c r="Z58" s="87">
        <f>Y58/15</f>
        <v>6.6666666666666666E-2</v>
      </c>
      <c r="AA58" s="41">
        <v>4</v>
      </c>
      <c r="AB58" s="87">
        <f>AA58/15</f>
        <v>0.26666666666666666</v>
      </c>
      <c r="AC58" s="41">
        <v>0</v>
      </c>
      <c r="AD58" s="87">
        <f>AC58/15</f>
        <v>0</v>
      </c>
      <c r="AE58" s="41">
        <v>1</v>
      </c>
      <c r="AF58" s="87">
        <f>AE58/15</f>
        <v>6.6666666666666666E-2</v>
      </c>
      <c r="AG58" s="41">
        <v>5</v>
      </c>
      <c r="AH58" s="87">
        <f>AG58/15</f>
        <v>0.33333333333333331</v>
      </c>
      <c r="AI58" s="41">
        <v>1</v>
      </c>
      <c r="AJ58" s="87">
        <f>AI58/15</f>
        <v>6.6666666666666666E-2</v>
      </c>
      <c r="AK58" s="41">
        <v>3</v>
      </c>
      <c r="AL58" s="87">
        <f>AK58/15</f>
        <v>0.2</v>
      </c>
      <c r="AM58" s="45"/>
    </row>
    <row r="59" spans="1:39" x14ac:dyDescent="0.3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</row>
  </sheetData>
  <mergeCells count="46">
    <mergeCell ref="AE34:AF34"/>
    <mergeCell ref="AG33:AL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AG34:AH34"/>
    <mergeCell ref="AI34:AJ34"/>
    <mergeCell ref="AK34:AL34"/>
    <mergeCell ref="W34:X34"/>
    <mergeCell ref="Y34:Z34"/>
    <mergeCell ref="AA6:AB6"/>
    <mergeCell ref="AC6:AD6"/>
    <mergeCell ref="AA34:AB34"/>
    <mergeCell ref="AC34:AD34"/>
    <mergeCell ref="C6:D6"/>
    <mergeCell ref="E6:F6"/>
    <mergeCell ref="G6:H6"/>
    <mergeCell ref="I6:J6"/>
    <mergeCell ref="U34:V34"/>
    <mergeCell ref="C33:H33"/>
    <mergeCell ref="I33:N33"/>
    <mergeCell ref="O33:T33"/>
    <mergeCell ref="U33:Z33"/>
    <mergeCell ref="AA33:AF33"/>
    <mergeCell ref="K6:L6"/>
    <mergeCell ref="M6:N6"/>
    <mergeCell ref="B2:AF2"/>
    <mergeCell ref="C4:AF4"/>
    <mergeCell ref="C5:H5"/>
    <mergeCell ref="I5:N5"/>
    <mergeCell ref="O5:T5"/>
    <mergeCell ref="U5:Z5"/>
    <mergeCell ref="AA5:AF5"/>
    <mergeCell ref="AE6:AF6"/>
    <mergeCell ref="O6:P6"/>
    <mergeCell ref="Q6:R6"/>
    <mergeCell ref="S6:T6"/>
    <mergeCell ref="U6:V6"/>
    <mergeCell ref="W6:X6"/>
    <mergeCell ref="Y6:Z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="80" zoomScaleNormal="80" zoomScaleSheetLayoutView="90" workbookViewId="0"/>
  </sheetViews>
  <sheetFormatPr defaultColWidth="9.109375" defaultRowHeight="14.4" x14ac:dyDescent="0.3"/>
  <cols>
    <col min="1" max="1" width="9.109375" style="7"/>
    <col min="2" max="2" width="34.44140625" style="7" bestFit="1" customWidth="1"/>
    <col min="3" max="4" width="10.88671875" style="8" customWidth="1"/>
    <col min="5" max="8" width="10.88671875" style="7" customWidth="1"/>
    <col min="9" max="16384" width="9.109375" style="7"/>
  </cols>
  <sheetData>
    <row r="1" spans="1:8" x14ac:dyDescent="0.3">
      <c r="A1" s="22"/>
      <c r="B1" s="22"/>
      <c r="C1" s="22"/>
      <c r="D1" s="22"/>
      <c r="E1" s="22"/>
      <c r="F1" s="22"/>
      <c r="G1" s="22"/>
      <c r="H1" s="22"/>
    </row>
    <row r="2" spans="1:8" x14ac:dyDescent="0.3">
      <c r="A2" s="22"/>
      <c r="B2" s="96" t="s">
        <v>129</v>
      </c>
      <c r="C2" s="96"/>
      <c r="D2" s="96"/>
      <c r="E2" s="96"/>
      <c r="F2" s="96"/>
      <c r="G2" s="96"/>
      <c r="H2" s="96"/>
    </row>
    <row r="3" spans="1:8" x14ac:dyDescent="0.3">
      <c r="A3" s="22"/>
      <c r="B3" s="23"/>
      <c r="C3" s="22"/>
      <c r="D3" s="22"/>
      <c r="E3" s="22"/>
      <c r="F3" s="22"/>
      <c r="G3" s="22"/>
      <c r="H3" s="22"/>
    </row>
    <row r="4" spans="1:8" ht="15" customHeight="1" x14ac:dyDescent="0.3">
      <c r="A4" s="22"/>
      <c r="B4" s="18"/>
      <c r="C4" s="89" t="s">
        <v>35</v>
      </c>
      <c r="D4" s="89"/>
      <c r="E4" s="89"/>
      <c r="F4" s="89"/>
      <c r="G4" s="89"/>
      <c r="H4" s="90"/>
    </row>
    <row r="5" spans="1:8" ht="14.4" customHeight="1" x14ac:dyDescent="0.3">
      <c r="A5" s="22"/>
      <c r="B5" s="17"/>
      <c r="C5" s="91"/>
      <c r="D5" s="91"/>
      <c r="E5" s="91"/>
      <c r="F5" s="91"/>
      <c r="G5" s="91"/>
      <c r="H5" s="92"/>
    </row>
    <row r="6" spans="1:8" ht="47.4" customHeight="1" x14ac:dyDescent="0.3">
      <c r="A6" s="22"/>
      <c r="B6" s="24"/>
      <c r="C6" s="93" t="s">
        <v>36</v>
      </c>
      <c r="D6" s="94"/>
      <c r="E6" s="93" t="s">
        <v>37</v>
      </c>
      <c r="F6" s="94"/>
      <c r="G6" s="95" t="s">
        <v>38</v>
      </c>
      <c r="H6" s="94"/>
    </row>
    <row r="7" spans="1:8" x14ac:dyDescent="0.3">
      <c r="A7" s="22"/>
      <c r="B7" s="25"/>
      <c r="C7" s="26" t="s">
        <v>2</v>
      </c>
      <c r="D7" s="27" t="s">
        <v>3</v>
      </c>
      <c r="E7" s="26" t="s">
        <v>2</v>
      </c>
      <c r="F7" s="27" t="s">
        <v>3</v>
      </c>
      <c r="G7" s="28" t="s">
        <v>2</v>
      </c>
      <c r="H7" s="27" t="s">
        <v>3</v>
      </c>
    </row>
    <row r="8" spans="1:8" x14ac:dyDescent="0.3">
      <c r="A8" s="22"/>
      <c r="B8" s="29" t="s">
        <v>106</v>
      </c>
      <c r="C8" s="30">
        <f>SUM(C11:C14)</f>
        <v>50</v>
      </c>
      <c r="D8" s="31">
        <f>C8/66</f>
        <v>0.75757575757575757</v>
      </c>
      <c r="E8" s="30">
        <f>SUM(E11:E14)</f>
        <v>31</v>
      </c>
      <c r="F8" s="31">
        <f>E8/66</f>
        <v>0.46969696969696972</v>
      </c>
      <c r="G8" s="32">
        <f>SUM(G11:G14)</f>
        <v>52</v>
      </c>
      <c r="H8" s="31">
        <f>G8/66</f>
        <v>0.78787878787878785</v>
      </c>
    </row>
    <row r="9" spans="1:8" x14ac:dyDescent="0.3">
      <c r="A9" s="22"/>
      <c r="B9" s="33"/>
      <c r="C9" s="30"/>
      <c r="D9" s="34"/>
      <c r="E9" s="30"/>
      <c r="F9" s="34"/>
      <c r="G9" s="32"/>
      <c r="H9" s="34"/>
    </row>
    <row r="10" spans="1:8" x14ac:dyDescent="0.3">
      <c r="A10" s="35"/>
      <c r="B10" s="29" t="s">
        <v>14</v>
      </c>
      <c r="C10" s="33"/>
      <c r="D10" s="36"/>
      <c r="E10" s="33"/>
      <c r="F10" s="36"/>
      <c r="G10" s="22"/>
      <c r="H10" s="36"/>
    </row>
    <row r="11" spans="1:8" x14ac:dyDescent="0.3">
      <c r="A11" s="35">
        <v>21</v>
      </c>
      <c r="B11" s="33" t="s">
        <v>15</v>
      </c>
      <c r="C11" s="37">
        <v>14</v>
      </c>
      <c r="D11" s="38">
        <f>C11/$A11</f>
        <v>0.66666666666666663</v>
      </c>
      <c r="E11" s="37">
        <v>11</v>
      </c>
      <c r="F11" s="38">
        <f>E11/$A11</f>
        <v>0.52380952380952384</v>
      </c>
      <c r="G11" s="39">
        <v>20</v>
      </c>
      <c r="H11" s="38">
        <f>G11/$A11</f>
        <v>0.95238095238095233</v>
      </c>
    </row>
    <row r="12" spans="1:8" x14ac:dyDescent="0.3">
      <c r="A12" s="35">
        <v>21</v>
      </c>
      <c r="B12" s="33" t="s">
        <v>16</v>
      </c>
      <c r="C12" s="37">
        <v>17</v>
      </c>
      <c r="D12" s="38">
        <f t="shared" ref="D12:F14" si="0">C12/$A12</f>
        <v>0.80952380952380953</v>
      </c>
      <c r="E12" s="37">
        <v>12</v>
      </c>
      <c r="F12" s="38">
        <f t="shared" si="0"/>
        <v>0.5714285714285714</v>
      </c>
      <c r="G12" s="39">
        <v>15</v>
      </c>
      <c r="H12" s="38">
        <f t="shared" ref="H12:H14" si="1">G12/$A12</f>
        <v>0.7142857142857143</v>
      </c>
    </row>
    <row r="13" spans="1:8" x14ac:dyDescent="0.3">
      <c r="A13" s="35">
        <v>18</v>
      </c>
      <c r="B13" s="33" t="s">
        <v>17</v>
      </c>
      <c r="C13" s="37">
        <v>14</v>
      </c>
      <c r="D13" s="38">
        <f t="shared" si="0"/>
        <v>0.77777777777777779</v>
      </c>
      <c r="E13" s="37">
        <v>5</v>
      </c>
      <c r="F13" s="38">
        <f t="shared" si="0"/>
        <v>0.27777777777777779</v>
      </c>
      <c r="G13" s="39">
        <v>12</v>
      </c>
      <c r="H13" s="38">
        <f t="shared" si="1"/>
        <v>0.66666666666666663</v>
      </c>
    </row>
    <row r="14" spans="1:8" x14ac:dyDescent="0.3">
      <c r="A14" s="35">
        <v>5</v>
      </c>
      <c r="B14" s="33" t="s">
        <v>39</v>
      </c>
      <c r="C14" s="37">
        <v>5</v>
      </c>
      <c r="D14" s="38">
        <f t="shared" si="0"/>
        <v>1</v>
      </c>
      <c r="E14" s="37">
        <v>3</v>
      </c>
      <c r="F14" s="38">
        <f t="shared" si="0"/>
        <v>0.6</v>
      </c>
      <c r="G14" s="39">
        <v>5</v>
      </c>
      <c r="H14" s="38">
        <f t="shared" si="1"/>
        <v>1</v>
      </c>
    </row>
    <row r="15" spans="1:8" x14ac:dyDescent="0.3">
      <c r="A15" s="35"/>
      <c r="B15" s="33"/>
      <c r="C15" s="37"/>
      <c r="D15" s="38"/>
      <c r="E15" s="37"/>
      <c r="F15" s="38"/>
      <c r="G15" s="39"/>
      <c r="H15" s="38"/>
    </row>
    <row r="16" spans="1:8" x14ac:dyDescent="0.3">
      <c r="A16" s="35"/>
      <c r="B16" s="29" t="s">
        <v>4</v>
      </c>
      <c r="C16" s="37"/>
      <c r="D16" s="38"/>
      <c r="E16" s="37"/>
      <c r="F16" s="38"/>
      <c r="G16" s="39"/>
      <c r="H16" s="38"/>
    </row>
    <row r="17" spans="1:8" x14ac:dyDescent="0.3">
      <c r="A17" s="35">
        <v>9</v>
      </c>
      <c r="B17" s="33" t="s">
        <v>18</v>
      </c>
      <c r="C17" s="37">
        <v>7</v>
      </c>
      <c r="D17" s="38">
        <f t="shared" ref="D17:F25" si="2">C17/$A17</f>
        <v>0.77777777777777779</v>
      </c>
      <c r="E17" s="37">
        <v>4</v>
      </c>
      <c r="F17" s="38">
        <f t="shared" si="2"/>
        <v>0.44444444444444442</v>
      </c>
      <c r="G17" s="39">
        <v>8</v>
      </c>
      <c r="H17" s="38">
        <f t="shared" ref="H17:H25" si="3">G17/$A17</f>
        <v>0.88888888888888884</v>
      </c>
    </row>
    <row r="18" spans="1:8" x14ac:dyDescent="0.3">
      <c r="A18" s="35">
        <v>9</v>
      </c>
      <c r="B18" s="33" t="s">
        <v>19</v>
      </c>
      <c r="C18" s="37">
        <v>6</v>
      </c>
      <c r="D18" s="38">
        <f t="shared" si="2"/>
        <v>0.66666666666666663</v>
      </c>
      <c r="E18" s="37">
        <v>0</v>
      </c>
      <c r="F18" s="38">
        <f t="shared" si="2"/>
        <v>0</v>
      </c>
      <c r="G18" s="39">
        <v>7</v>
      </c>
      <c r="H18" s="38">
        <f t="shared" si="3"/>
        <v>0.77777777777777779</v>
      </c>
    </row>
    <row r="19" spans="1:8" x14ac:dyDescent="0.3">
      <c r="A19" s="35">
        <v>22</v>
      </c>
      <c r="B19" s="33" t="s">
        <v>20</v>
      </c>
      <c r="C19" s="37">
        <v>11</v>
      </c>
      <c r="D19" s="38">
        <f t="shared" si="2"/>
        <v>0.5</v>
      </c>
      <c r="E19" s="37">
        <v>8</v>
      </c>
      <c r="F19" s="38">
        <f t="shared" si="2"/>
        <v>0.36363636363636365</v>
      </c>
      <c r="G19" s="39">
        <v>6</v>
      </c>
      <c r="H19" s="38">
        <f t="shared" si="3"/>
        <v>0.27272727272727271</v>
      </c>
    </row>
    <row r="20" spans="1:8" x14ac:dyDescent="0.3">
      <c r="A20" s="35">
        <v>5</v>
      </c>
      <c r="B20" s="33" t="s">
        <v>21</v>
      </c>
      <c r="C20" s="37">
        <v>4</v>
      </c>
      <c r="D20" s="38">
        <f t="shared" si="2"/>
        <v>0.8</v>
      </c>
      <c r="E20" s="37">
        <v>1</v>
      </c>
      <c r="F20" s="38">
        <f t="shared" si="2"/>
        <v>0.2</v>
      </c>
      <c r="G20" s="39">
        <v>4</v>
      </c>
      <c r="H20" s="38">
        <f t="shared" si="3"/>
        <v>0.8</v>
      </c>
    </row>
    <row r="21" spans="1:8" x14ac:dyDescent="0.3">
      <c r="A21" s="35">
        <v>3</v>
      </c>
      <c r="B21" s="33" t="s">
        <v>22</v>
      </c>
      <c r="C21" s="37">
        <v>2</v>
      </c>
      <c r="D21" s="38">
        <f t="shared" si="2"/>
        <v>0.66666666666666663</v>
      </c>
      <c r="E21" s="37">
        <v>1</v>
      </c>
      <c r="F21" s="38">
        <f t="shared" si="2"/>
        <v>0.33333333333333331</v>
      </c>
      <c r="G21" s="39">
        <v>2</v>
      </c>
      <c r="H21" s="38">
        <f t="shared" si="3"/>
        <v>0.66666666666666663</v>
      </c>
    </row>
    <row r="22" spans="1:8" x14ac:dyDescent="0.3">
      <c r="A22" s="35">
        <v>9</v>
      </c>
      <c r="B22" s="33" t="s">
        <v>23</v>
      </c>
      <c r="C22" s="37">
        <v>8</v>
      </c>
      <c r="D22" s="38">
        <f t="shared" si="2"/>
        <v>0.88888888888888884</v>
      </c>
      <c r="E22" s="37">
        <v>6</v>
      </c>
      <c r="F22" s="38">
        <f t="shared" si="2"/>
        <v>0.66666666666666663</v>
      </c>
      <c r="G22" s="39">
        <v>5</v>
      </c>
      <c r="H22" s="38">
        <f t="shared" si="3"/>
        <v>0.55555555555555558</v>
      </c>
    </row>
    <row r="23" spans="1:8" x14ac:dyDescent="0.3">
      <c r="A23" s="35">
        <v>11</v>
      </c>
      <c r="B23" s="33" t="s">
        <v>24</v>
      </c>
      <c r="C23" s="37">
        <v>7</v>
      </c>
      <c r="D23" s="38">
        <f t="shared" si="2"/>
        <v>0.63636363636363635</v>
      </c>
      <c r="E23" s="37">
        <v>6</v>
      </c>
      <c r="F23" s="38">
        <f t="shared" si="2"/>
        <v>0.54545454545454541</v>
      </c>
      <c r="G23" s="39">
        <v>11</v>
      </c>
      <c r="H23" s="38">
        <f t="shared" si="3"/>
        <v>1</v>
      </c>
    </row>
    <row r="24" spans="1:8" x14ac:dyDescent="0.3">
      <c r="A24" s="35">
        <v>4</v>
      </c>
      <c r="B24" s="33" t="s">
        <v>25</v>
      </c>
      <c r="C24" s="37">
        <v>3</v>
      </c>
      <c r="D24" s="38">
        <f t="shared" si="2"/>
        <v>0.75</v>
      </c>
      <c r="E24" s="37">
        <v>3</v>
      </c>
      <c r="F24" s="38">
        <f t="shared" si="2"/>
        <v>0.75</v>
      </c>
      <c r="G24" s="39">
        <v>4</v>
      </c>
      <c r="H24" s="38">
        <f t="shared" si="3"/>
        <v>1</v>
      </c>
    </row>
    <row r="25" spans="1:8" x14ac:dyDescent="0.3">
      <c r="A25" s="35">
        <v>5</v>
      </c>
      <c r="B25" s="33" t="s">
        <v>26</v>
      </c>
      <c r="C25" s="37">
        <v>2</v>
      </c>
      <c r="D25" s="38">
        <f t="shared" si="2"/>
        <v>0.4</v>
      </c>
      <c r="E25" s="37">
        <v>2</v>
      </c>
      <c r="F25" s="38">
        <f t="shared" si="2"/>
        <v>0.4</v>
      </c>
      <c r="G25" s="39">
        <v>5</v>
      </c>
      <c r="H25" s="38">
        <f t="shared" si="3"/>
        <v>1</v>
      </c>
    </row>
    <row r="26" spans="1:8" x14ac:dyDescent="0.3">
      <c r="A26" s="35"/>
      <c r="B26" s="33"/>
      <c r="C26" s="37"/>
      <c r="D26" s="38"/>
      <c r="E26" s="37"/>
      <c r="F26" s="38"/>
      <c r="G26" s="39"/>
      <c r="H26" s="38"/>
    </row>
    <row r="27" spans="1:8" x14ac:dyDescent="0.3">
      <c r="A27" s="35"/>
      <c r="B27" s="29" t="s">
        <v>5</v>
      </c>
      <c r="C27" s="37"/>
      <c r="D27" s="38"/>
      <c r="E27" s="37"/>
      <c r="F27" s="38"/>
      <c r="G27" s="39"/>
      <c r="H27" s="38"/>
    </row>
    <row r="28" spans="1:8" x14ac:dyDescent="0.3">
      <c r="A28" s="35">
        <v>25</v>
      </c>
      <c r="B28" s="33" t="s">
        <v>27</v>
      </c>
      <c r="C28" s="37">
        <v>22</v>
      </c>
      <c r="D28" s="38">
        <f t="shared" ref="D28:F30" si="4">C28/$A28</f>
        <v>0.88</v>
      </c>
      <c r="E28" s="37">
        <v>16</v>
      </c>
      <c r="F28" s="38">
        <f t="shared" si="4"/>
        <v>0.64</v>
      </c>
      <c r="G28" s="39">
        <v>18</v>
      </c>
      <c r="H28" s="38">
        <f t="shared" ref="H28:H30" si="5">G28/$A28</f>
        <v>0.72</v>
      </c>
    </row>
    <row r="29" spans="1:8" x14ac:dyDescent="0.3">
      <c r="A29" s="35">
        <v>24</v>
      </c>
      <c r="B29" s="33" t="s">
        <v>28</v>
      </c>
      <c r="C29" s="37">
        <v>17</v>
      </c>
      <c r="D29" s="38">
        <f t="shared" si="4"/>
        <v>0.70833333333333337</v>
      </c>
      <c r="E29" s="37">
        <v>10</v>
      </c>
      <c r="F29" s="38">
        <f t="shared" si="4"/>
        <v>0.41666666666666669</v>
      </c>
      <c r="G29" s="39">
        <v>20</v>
      </c>
      <c r="H29" s="38">
        <f t="shared" si="5"/>
        <v>0.83333333333333337</v>
      </c>
    </row>
    <row r="30" spans="1:8" x14ac:dyDescent="0.3">
      <c r="A30" s="35">
        <v>17</v>
      </c>
      <c r="B30" s="40" t="s">
        <v>29</v>
      </c>
      <c r="C30" s="41">
        <v>11</v>
      </c>
      <c r="D30" s="42">
        <f t="shared" si="4"/>
        <v>0.6470588235294118</v>
      </c>
      <c r="E30" s="41">
        <v>5</v>
      </c>
      <c r="F30" s="42">
        <f t="shared" si="4"/>
        <v>0.29411764705882354</v>
      </c>
      <c r="G30" s="43">
        <v>14</v>
      </c>
      <c r="H30" s="42">
        <f t="shared" si="5"/>
        <v>0.82352941176470584</v>
      </c>
    </row>
    <row r="31" spans="1:8" x14ac:dyDescent="0.3">
      <c r="A31" s="35"/>
      <c r="B31" s="22"/>
      <c r="C31" s="22"/>
      <c r="D31" s="44"/>
      <c r="E31" s="22"/>
      <c r="F31" s="44"/>
      <c r="G31" s="22"/>
      <c r="H31" s="44"/>
    </row>
    <row r="32" spans="1:8" x14ac:dyDescent="0.3">
      <c r="A32" s="22"/>
      <c r="B32" s="22"/>
      <c r="C32" s="23"/>
      <c r="D32" s="22"/>
      <c r="E32" s="22"/>
      <c r="F32" s="22"/>
      <c r="G32" s="22"/>
      <c r="H32" s="22"/>
    </row>
  </sheetData>
  <mergeCells count="5">
    <mergeCell ref="C4:H5"/>
    <mergeCell ref="C6:D6"/>
    <mergeCell ref="E6:F6"/>
    <mergeCell ref="G6:H6"/>
    <mergeCell ref="B2:H2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zoomScale="80" zoomScaleNormal="80" workbookViewId="0"/>
  </sheetViews>
  <sheetFormatPr defaultColWidth="9.109375" defaultRowHeight="14.4" x14ac:dyDescent="0.3"/>
  <cols>
    <col min="1" max="1" width="9.109375" style="10"/>
    <col min="2" max="2" width="33.44140625" style="10" bestFit="1" customWidth="1"/>
    <col min="3" max="18" width="9.5546875" style="10" customWidth="1"/>
    <col min="19" max="19" width="4.109375" style="10" customWidth="1"/>
    <col min="20" max="35" width="7.44140625" style="10" customWidth="1"/>
    <col min="36" max="16384" width="9.109375" style="10"/>
  </cols>
  <sheetData>
    <row r="1" spans="1:22" x14ac:dyDescent="0.3">
      <c r="A1" s="45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x14ac:dyDescent="0.3">
      <c r="A2" s="45"/>
      <c r="B2" s="97" t="s">
        <v>130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45"/>
      <c r="T2" s="45"/>
      <c r="U2" s="45"/>
      <c r="V2" s="45"/>
    </row>
    <row r="3" spans="1:22" x14ac:dyDescent="0.3">
      <c r="A3" s="45"/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2" ht="14.4" customHeight="1" x14ac:dyDescent="0.3">
      <c r="A4" s="45"/>
      <c r="B4" s="47"/>
      <c r="C4" s="98" t="s">
        <v>145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45"/>
      <c r="T4" s="45"/>
      <c r="U4" s="45"/>
      <c r="V4" s="45"/>
    </row>
    <row r="5" spans="1:22" ht="75" customHeight="1" x14ac:dyDescent="0.3">
      <c r="A5" s="45"/>
      <c r="B5" s="48"/>
      <c r="C5" s="101" t="s">
        <v>6</v>
      </c>
      <c r="D5" s="102"/>
      <c r="E5" s="101" t="s">
        <v>7</v>
      </c>
      <c r="F5" s="102"/>
      <c r="G5" s="101" t="s">
        <v>8</v>
      </c>
      <c r="H5" s="102"/>
      <c r="I5" s="101" t="s">
        <v>9</v>
      </c>
      <c r="J5" s="102"/>
      <c r="K5" s="101" t="s">
        <v>10</v>
      </c>
      <c r="L5" s="102"/>
      <c r="M5" s="101" t="s">
        <v>11</v>
      </c>
      <c r="N5" s="102"/>
      <c r="O5" s="101" t="s">
        <v>12</v>
      </c>
      <c r="P5" s="102"/>
      <c r="Q5" s="101" t="s">
        <v>13</v>
      </c>
      <c r="R5" s="102"/>
      <c r="S5" s="45"/>
      <c r="T5" s="45"/>
      <c r="U5" s="45"/>
      <c r="V5" s="45"/>
    </row>
    <row r="6" spans="1:22" x14ac:dyDescent="0.3">
      <c r="A6" s="45"/>
      <c r="B6" s="49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26" t="s">
        <v>2</v>
      </c>
      <c r="L6" s="27" t="s">
        <v>3</v>
      </c>
      <c r="M6" s="26" t="s">
        <v>2</v>
      </c>
      <c r="N6" s="27" t="s">
        <v>3</v>
      </c>
      <c r="O6" s="26" t="s">
        <v>2</v>
      </c>
      <c r="P6" s="27" t="s">
        <v>3</v>
      </c>
      <c r="Q6" s="28" t="s">
        <v>2</v>
      </c>
      <c r="R6" s="27" t="s">
        <v>3</v>
      </c>
      <c r="S6" s="45"/>
      <c r="T6" s="45"/>
      <c r="U6" s="45"/>
      <c r="V6" s="45"/>
    </row>
    <row r="7" spans="1:22" s="11" customFormat="1" x14ac:dyDescent="0.3">
      <c r="A7" s="50">
        <v>50</v>
      </c>
      <c r="B7" s="51" t="s">
        <v>107</v>
      </c>
      <c r="C7" s="30">
        <f>SUM(C10:C13)</f>
        <v>27</v>
      </c>
      <c r="D7" s="31">
        <f>C7/$A7</f>
        <v>0.54</v>
      </c>
      <c r="E7" s="30">
        <f>SUM(E10:E13)</f>
        <v>22</v>
      </c>
      <c r="F7" s="31">
        <f>E7/$A7</f>
        <v>0.44</v>
      </c>
      <c r="G7" s="30">
        <f>SUM(G10:G13)</f>
        <v>25</v>
      </c>
      <c r="H7" s="31">
        <f>G7/$A7</f>
        <v>0.5</v>
      </c>
      <c r="I7" s="30">
        <f>SUM(I10:I13)</f>
        <v>17</v>
      </c>
      <c r="J7" s="31">
        <f>I7/$A7</f>
        <v>0.34</v>
      </c>
      <c r="K7" s="30">
        <f>SUM(K10:K13)</f>
        <v>37</v>
      </c>
      <c r="L7" s="31">
        <f>K7/$A7</f>
        <v>0.74</v>
      </c>
      <c r="M7" s="30">
        <f>SUM(M10:M13)</f>
        <v>12</v>
      </c>
      <c r="N7" s="31">
        <f>M7/$A7</f>
        <v>0.24</v>
      </c>
      <c r="O7" s="30">
        <f>SUM(O10:O13)</f>
        <v>25</v>
      </c>
      <c r="P7" s="31">
        <f>O7/$A7</f>
        <v>0.5</v>
      </c>
      <c r="Q7" s="30">
        <f>SUM(Q10:Q13)</f>
        <v>8</v>
      </c>
      <c r="R7" s="31">
        <f>Q7/$A7</f>
        <v>0.16</v>
      </c>
      <c r="S7" s="46"/>
      <c r="T7" s="46"/>
      <c r="U7" s="46"/>
      <c r="V7" s="46"/>
    </row>
    <row r="8" spans="1:22" x14ac:dyDescent="0.3">
      <c r="A8" s="52"/>
      <c r="B8" s="53"/>
      <c r="C8" s="30"/>
      <c r="D8" s="34"/>
      <c r="E8" s="30"/>
      <c r="F8" s="34"/>
      <c r="G8" s="30"/>
      <c r="H8" s="34"/>
      <c r="I8" s="30"/>
      <c r="J8" s="34"/>
      <c r="K8" s="30"/>
      <c r="L8" s="34"/>
      <c r="M8" s="30"/>
      <c r="N8" s="34"/>
      <c r="O8" s="30"/>
      <c r="P8" s="34"/>
      <c r="Q8" s="32"/>
      <c r="R8" s="34"/>
      <c r="S8" s="45"/>
      <c r="T8" s="45"/>
      <c r="U8" s="45"/>
      <c r="V8" s="45"/>
    </row>
    <row r="9" spans="1:22" x14ac:dyDescent="0.3">
      <c r="A9" s="52"/>
      <c r="B9" s="51" t="s">
        <v>14</v>
      </c>
      <c r="C9" s="33"/>
      <c r="D9" s="36"/>
      <c r="E9" s="33"/>
      <c r="F9" s="36"/>
      <c r="G9" s="33"/>
      <c r="H9" s="36"/>
      <c r="I9" s="33"/>
      <c r="J9" s="36"/>
      <c r="K9" s="33"/>
      <c r="L9" s="36"/>
      <c r="M9" s="33"/>
      <c r="N9" s="36"/>
      <c r="O9" s="33"/>
      <c r="P9" s="36"/>
      <c r="Q9" s="22"/>
      <c r="R9" s="36"/>
      <c r="S9" s="45"/>
      <c r="T9" s="45"/>
      <c r="U9" s="45"/>
      <c r="V9" s="45"/>
    </row>
    <row r="10" spans="1:22" x14ac:dyDescent="0.3">
      <c r="A10" s="50">
        <v>14</v>
      </c>
      <c r="B10" s="53" t="s">
        <v>40</v>
      </c>
      <c r="C10" s="37">
        <v>3</v>
      </c>
      <c r="D10" s="31">
        <f t="shared" ref="D10:F13" si="0">C10/$A10</f>
        <v>0.21428571428571427</v>
      </c>
      <c r="E10" s="37">
        <v>6</v>
      </c>
      <c r="F10" s="31">
        <f t="shared" si="0"/>
        <v>0.42857142857142855</v>
      </c>
      <c r="G10" s="37">
        <v>8</v>
      </c>
      <c r="H10" s="31">
        <f t="shared" ref="H10:H13" si="1">G10/$A10</f>
        <v>0.5714285714285714</v>
      </c>
      <c r="I10" s="37">
        <v>9</v>
      </c>
      <c r="J10" s="31">
        <f t="shared" ref="J10:J13" si="2">I10/$A10</f>
        <v>0.6428571428571429</v>
      </c>
      <c r="K10" s="37">
        <v>12</v>
      </c>
      <c r="L10" s="31">
        <f t="shared" ref="L10:L13" si="3">K10/$A10</f>
        <v>0.8571428571428571</v>
      </c>
      <c r="M10" s="37">
        <v>9</v>
      </c>
      <c r="N10" s="31">
        <f t="shared" ref="N10:N13" si="4">M10/$A10</f>
        <v>0.6428571428571429</v>
      </c>
      <c r="O10" s="37">
        <v>8</v>
      </c>
      <c r="P10" s="31">
        <f t="shared" ref="P10:P13" si="5">O10/$A10</f>
        <v>0.5714285714285714</v>
      </c>
      <c r="Q10" s="39">
        <v>2</v>
      </c>
      <c r="R10" s="31">
        <f t="shared" ref="R10:R13" si="6">Q10/$A10</f>
        <v>0.14285714285714285</v>
      </c>
      <c r="S10" s="54"/>
      <c r="T10" s="45"/>
      <c r="U10" s="45"/>
      <c r="V10" s="45"/>
    </row>
    <row r="11" spans="1:22" x14ac:dyDescent="0.3">
      <c r="A11" s="50">
        <v>17</v>
      </c>
      <c r="B11" s="53" t="s">
        <v>41</v>
      </c>
      <c r="C11" s="37">
        <v>11</v>
      </c>
      <c r="D11" s="31">
        <f t="shared" si="0"/>
        <v>0.6470588235294118</v>
      </c>
      <c r="E11" s="37">
        <v>10</v>
      </c>
      <c r="F11" s="31">
        <f t="shared" si="0"/>
        <v>0.58823529411764708</v>
      </c>
      <c r="G11" s="37">
        <v>7</v>
      </c>
      <c r="H11" s="31">
        <f t="shared" si="1"/>
        <v>0.41176470588235292</v>
      </c>
      <c r="I11" s="37">
        <v>5</v>
      </c>
      <c r="J11" s="31">
        <f t="shared" si="2"/>
        <v>0.29411764705882354</v>
      </c>
      <c r="K11" s="37">
        <v>11</v>
      </c>
      <c r="L11" s="31">
        <f t="shared" si="3"/>
        <v>0.6470588235294118</v>
      </c>
      <c r="M11" s="37">
        <v>2</v>
      </c>
      <c r="N11" s="31">
        <f t="shared" si="4"/>
        <v>0.11764705882352941</v>
      </c>
      <c r="O11" s="37">
        <v>7</v>
      </c>
      <c r="P11" s="31">
        <f t="shared" si="5"/>
        <v>0.41176470588235292</v>
      </c>
      <c r="Q11" s="39">
        <v>4</v>
      </c>
      <c r="R11" s="31">
        <f t="shared" si="6"/>
        <v>0.23529411764705882</v>
      </c>
      <c r="S11" s="54"/>
      <c r="T11" s="45"/>
      <c r="U11" s="45"/>
      <c r="V11" s="45"/>
    </row>
    <row r="12" spans="1:22" x14ac:dyDescent="0.3">
      <c r="A12" s="50">
        <v>14</v>
      </c>
      <c r="B12" s="53" t="s">
        <v>42</v>
      </c>
      <c r="C12" s="37">
        <v>9</v>
      </c>
      <c r="D12" s="31">
        <f t="shared" si="0"/>
        <v>0.6428571428571429</v>
      </c>
      <c r="E12" s="37">
        <v>3</v>
      </c>
      <c r="F12" s="31">
        <f t="shared" si="0"/>
        <v>0.21428571428571427</v>
      </c>
      <c r="G12" s="37">
        <v>9</v>
      </c>
      <c r="H12" s="31">
        <f t="shared" si="1"/>
        <v>0.6428571428571429</v>
      </c>
      <c r="I12" s="37">
        <v>3</v>
      </c>
      <c r="J12" s="31">
        <f t="shared" si="2"/>
        <v>0.21428571428571427</v>
      </c>
      <c r="K12" s="37">
        <v>10</v>
      </c>
      <c r="L12" s="31">
        <f t="shared" si="3"/>
        <v>0.7142857142857143</v>
      </c>
      <c r="M12" s="37">
        <v>1</v>
      </c>
      <c r="N12" s="31">
        <f t="shared" si="4"/>
        <v>7.1428571428571425E-2</v>
      </c>
      <c r="O12" s="37">
        <v>7</v>
      </c>
      <c r="P12" s="31">
        <f t="shared" si="5"/>
        <v>0.5</v>
      </c>
      <c r="Q12" s="39">
        <v>1</v>
      </c>
      <c r="R12" s="31">
        <f t="shared" si="6"/>
        <v>7.1428571428571425E-2</v>
      </c>
      <c r="S12" s="54"/>
      <c r="T12" s="45"/>
      <c r="U12" s="45"/>
      <c r="V12" s="45"/>
    </row>
    <row r="13" spans="1:22" x14ac:dyDescent="0.3">
      <c r="A13" s="50">
        <v>5</v>
      </c>
      <c r="B13" s="53" t="s">
        <v>39</v>
      </c>
      <c r="C13" s="37">
        <v>4</v>
      </c>
      <c r="D13" s="31">
        <f t="shared" si="0"/>
        <v>0.8</v>
      </c>
      <c r="E13" s="37">
        <v>3</v>
      </c>
      <c r="F13" s="31">
        <f t="shared" si="0"/>
        <v>0.6</v>
      </c>
      <c r="G13" s="37">
        <v>1</v>
      </c>
      <c r="H13" s="31">
        <f t="shared" si="1"/>
        <v>0.2</v>
      </c>
      <c r="I13" s="37">
        <v>0</v>
      </c>
      <c r="J13" s="31">
        <f t="shared" si="2"/>
        <v>0</v>
      </c>
      <c r="K13" s="37">
        <v>4</v>
      </c>
      <c r="L13" s="31">
        <f t="shared" si="3"/>
        <v>0.8</v>
      </c>
      <c r="M13" s="37">
        <v>0</v>
      </c>
      <c r="N13" s="31">
        <f t="shared" si="4"/>
        <v>0</v>
      </c>
      <c r="O13" s="37">
        <v>3</v>
      </c>
      <c r="P13" s="31">
        <f t="shared" si="5"/>
        <v>0.6</v>
      </c>
      <c r="Q13" s="39">
        <v>1</v>
      </c>
      <c r="R13" s="31">
        <f t="shared" si="6"/>
        <v>0.2</v>
      </c>
      <c r="S13" s="54"/>
      <c r="T13" s="45"/>
      <c r="U13" s="45"/>
      <c r="V13" s="45"/>
    </row>
    <row r="14" spans="1:22" x14ac:dyDescent="0.3">
      <c r="A14" s="50"/>
      <c r="B14" s="53"/>
      <c r="C14" s="37"/>
      <c r="D14" s="38"/>
      <c r="E14" s="37"/>
      <c r="F14" s="3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9"/>
      <c r="R14" s="38"/>
      <c r="S14" s="54"/>
      <c r="T14" s="45"/>
      <c r="U14" s="45"/>
      <c r="V14" s="45"/>
    </row>
    <row r="15" spans="1:22" x14ac:dyDescent="0.3">
      <c r="A15" s="50"/>
      <c r="B15" s="51" t="s">
        <v>4</v>
      </c>
      <c r="C15" s="37"/>
      <c r="D15" s="38"/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9"/>
      <c r="R15" s="38"/>
      <c r="S15" s="54"/>
      <c r="T15" s="45"/>
      <c r="U15" s="45"/>
      <c r="V15" s="45"/>
    </row>
    <row r="16" spans="1:22" x14ac:dyDescent="0.3">
      <c r="A16" s="50">
        <v>7</v>
      </c>
      <c r="B16" s="53" t="s">
        <v>43</v>
      </c>
      <c r="C16" s="37">
        <v>5</v>
      </c>
      <c r="D16" s="31">
        <f t="shared" ref="D16:F24" si="7">C16/$A16</f>
        <v>0.7142857142857143</v>
      </c>
      <c r="E16" s="37">
        <v>3</v>
      </c>
      <c r="F16" s="31">
        <f t="shared" si="7"/>
        <v>0.42857142857142855</v>
      </c>
      <c r="G16" s="37">
        <v>2</v>
      </c>
      <c r="H16" s="31">
        <f t="shared" ref="H16:H24" si="8">G16/$A16</f>
        <v>0.2857142857142857</v>
      </c>
      <c r="I16" s="37">
        <v>2</v>
      </c>
      <c r="J16" s="31">
        <f t="shared" ref="J16:J24" si="9">I16/$A16</f>
        <v>0.2857142857142857</v>
      </c>
      <c r="K16" s="37">
        <v>5</v>
      </c>
      <c r="L16" s="31">
        <f t="shared" ref="L16:L24" si="10">K16/$A16</f>
        <v>0.7142857142857143</v>
      </c>
      <c r="M16" s="37">
        <v>0</v>
      </c>
      <c r="N16" s="31">
        <f t="shared" ref="N16:N24" si="11">M16/$A16</f>
        <v>0</v>
      </c>
      <c r="O16" s="37">
        <v>3</v>
      </c>
      <c r="P16" s="31">
        <f t="shared" ref="P16:P24" si="12">O16/$A16</f>
        <v>0.42857142857142855</v>
      </c>
      <c r="Q16" s="39">
        <v>4</v>
      </c>
      <c r="R16" s="31">
        <f t="shared" ref="R16:R24" si="13">Q16/$A16</f>
        <v>0.5714285714285714</v>
      </c>
      <c r="S16" s="54"/>
      <c r="T16" s="45"/>
      <c r="U16" s="45"/>
      <c r="V16" s="45"/>
    </row>
    <row r="17" spans="1:35" x14ac:dyDescent="0.3">
      <c r="A17" s="50">
        <v>6</v>
      </c>
      <c r="B17" s="53" t="s">
        <v>44</v>
      </c>
      <c r="C17" s="37">
        <v>4</v>
      </c>
      <c r="D17" s="31">
        <f t="shared" si="7"/>
        <v>0.66666666666666663</v>
      </c>
      <c r="E17" s="37">
        <v>3</v>
      </c>
      <c r="F17" s="31">
        <f t="shared" si="7"/>
        <v>0.5</v>
      </c>
      <c r="G17" s="37">
        <v>3</v>
      </c>
      <c r="H17" s="31">
        <f t="shared" si="8"/>
        <v>0.5</v>
      </c>
      <c r="I17" s="37">
        <v>1</v>
      </c>
      <c r="J17" s="31">
        <f t="shared" si="9"/>
        <v>0.16666666666666666</v>
      </c>
      <c r="K17" s="37">
        <v>1</v>
      </c>
      <c r="L17" s="31">
        <f t="shared" si="10"/>
        <v>0.16666666666666666</v>
      </c>
      <c r="M17" s="37">
        <v>2</v>
      </c>
      <c r="N17" s="31">
        <f t="shared" si="11"/>
        <v>0.33333333333333331</v>
      </c>
      <c r="O17" s="37">
        <v>4</v>
      </c>
      <c r="P17" s="31">
        <f t="shared" si="12"/>
        <v>0.66666666666666663</v>
      </c>
      <c r="Q17" s="39">
        <v>0</v>
      </c>
      <c r="R17" s="31">
        <f t="shared" si="13"/>
        <v>0</v>
      </c>
      <c r="S17" s="54"/>
      <c r="T17" s="45"/>
      <c r="U17" s="45"/>
      <c r="V17" s="45"/>
    </row>
    <row r="18" spans="1:35" x14ac:dyDescent="0.3">
      <c r="A18" s="50">
        <v>11</v>
      </c>
      <c r="B18" s="53" t="s">
        <v>20</v>
      </c>
      <c r="C18" s="37">
        <v>6</v>
      </c>
      <c r="D18" s="31">
        <f t="shared" si="7"/>
        <v>0.54545454545454541</v>
      </c>
      <c r="E18" s="37">
        <v>6</v>
      </c>
      <c r="F18" s="31">
        <f t="shared" si="7"/>
        <v>0.54545454545454541</v>
      </c>
      <c r="G18" s="37">
        <v>3</v>
      </c>
      <c r="H18" s="31">
        <f t="shared" si="8"/>
        <v>0.27272727272727271</v>
      </c>
      <c r="I18" s="37">
        <v>3</v>
      </c>
      <c r="J18" s="31">
        <f t="shared" si="9"/>
        <v>0.27272727272727271</v>
      </c>
      <c r="K18" s="37">
        <v>9</v>
      </c>
      <c r="L18" s="31">
        <f t="shared" si="10"/>
        <v>0.81818181818181823</v>
      </c>
      <c r="M18" s="37">
        <v>2</v>
      </c>
      <c r="N18" s="31">
        <f t="shared" si="11"/>
        <v>0.18181818181818182</v>
      </c>
      <c r="O18" s="37">
        <v>2</v>
      </c>
      <c r="P18" s="31">
        <f t="shared" si="12"/>
        <v>0.18181818181818182</v>
      </c>
      <c r="Q18" s="39">
        <v>1</v>
      </c>
      <c r="R18" s="31">
        <f t="shared" si="13"/>
        <v>9.0909090909090912E-2</v>
      </c>
      <c r="S18" s="54"/>
      <c r="T18" s="45"/>
      <c r="U18" s="45"/>
      <c r="V18" s="45"/>
    </row>
    <row r="19" spans="1:35" x14ac:dyDescent="0.3">
      <c r="A19" s="50">
        <v>4</v>
      </c>
      <c r="B19" s="53" t="s">
        <v>45</v>
      </c>
      <c r="C19" s="37">
        <v>3</v>
      </c>
      <c r="D19" s="31">
        <f t="shared" si="7"/>
        <v>0.75</v>
      </c>
      <c r="E19" s="37">
        <v>2</v>
      </c>
      <c r="F19" s="31">
        <f t="shared" si="7"/>
        <v>0.5</v>
      </c>
      <c r="G19" s="37">
        <v>3</v>
      </c>
      <c r="H19" s="31">
        <f t="shared" si="8"/>
        <v>0.75</v>
      </c>
      <c r="I19" s="37">
        <v>1</v>
      </c>
      <c r="J19" s="31">
        <f t="shared" si="9"/>
        <v>0.25</v>
      </c>
      <c r="K19" s="37">
        <v>2</v>
      </c>
      <c r="L19" s="31">
        <f t="shared" si="10"/>
        <v>0.5</v>
      </c>
      <c r="M19" s="37">
        <v>0</v>
      </c>
      <c r="N19" s="31">
        <f t="shared" si="11"/>
        <v>0</v>
      </c>
      <c r="O19" s="37">
        <v>2</v>
      </c>
      <c r="P19" s="31">
        <f t="shared" si="12"/>
        <v>0.5</v>
      </c>
      <c r="Q19" s="39">
        <v>0</v>
      </c>
      <c r="R19" s="31">
        <f t="shared" si="13"/>
        <v>0</v>
      </c>
      <c r="S19" s="54"/>
      <c r="T19" s="45"/>
      <c r="U19" s="45"/>
      <c r="V19" s="45"/>
    </row>
    <row r="20" spans="1:35" x14ac:dyDescent="0.3">
      <c r="A20" s="50">
        <v>2</v>
      </c>
      <c r="B20" s="53" t="s">
        <v>46</v>
      </c>
      <c r="C20" s="37">
        <v>1</v>
      </c>
      <c r="D20" s="31">
        <f t="shared" si="7"/>
        <v>0.5</v>
      </c>
      <c r="E20" s="37">
        <v>0</v>
      </c>
      <c r="F20" s="31">
        <f t="shared" si="7"/>
        <v>0</v>
      </c>
      <c r="G20" s="37">
        <v>2</v>
      </c>
      <c r="H20" s="31">
        <f t="shared" si="8"/>
        <v>1</v>
      </c>
      <c r="I20" s="37">
        <v>0</v>
      </c>
      <c r="J20" s="31">
        <f t="shared" si="9"/>
        <v>0</v>
      </c>
      <c r="K20" s="37">
        <v>2</v>
      </c>
      <c r="L20" s="31">
        <f t="shared" si="10"/>
        <v>1</v>
      </c>
      <c r="M20" s="37">
        <v>0</v>
      </c>
      <c r="N20" s="31">
        <f t="shared" si="11"/>
        <v>0</v>
      </c>
      <c r="O20" s="37">
        <v>2</v>
      </c>
      <c r="P20" s="31">
        <f t="shared" si="12"/>
        <v>1</v>
      </c>
      <c r="Q20" s="39">
        <v>0</v>
      </c>
      <c r="R20" s="31">
        <f t="shared" si="13"/>
        <v>0</v>
      </c>
      <c r="S20" s="54"/>
      <c r="T20" s="45"/>
      <c r="U20" s="45"/>
      <c r="V20" s="45"/>
    </row>
    <row r="21" spans="1:35" x14ac:dyDescent="0.3">
      <c r="A21" s="50">
        <v>8</v>
      </c>
      <c r="B21" s="53" t="s">
        <v>47</v>
      </c>
      <c r="C21" s="37">
        <v>5</v>
      </c>
      <c r="D21" s="31">
        <f t="shared" si="7"/>
        <v>0.625</v>
      </c>
      <c r="E21" s="37">
        <v>3</v>
      </c>
      <c r="F21" s="31">
        <f t="shared" si="7"/>
        <v>0.375</v>
      </c>
      <c r="G21" s="37">
        <v>4</v>
      </c>
      <c r="H21" s="31">
        <f t="shared" si="8"/>
        <v>0.5</v>
      </c>
      <c r="I21" s="37">
        <v>2</v>
      </c>
      <c r="J21" s="31">
        <f t="shared" si="9"/>
        <v>0.25</v>
      </c>
      <c r="K21" s="37">
        <v>7</v>
      </c>
      <c r="L21" s="31">
        <f t="shared" si="10"/>
        <v>0.875</v>
      </c>
      <c r="M21" s="37">
        <v>0</v>
      </c>
      <c r="N21" s="31">
        <f t="shared" si="11"/>
        <v>0</v>
      </c>
      <c r="O21" s="37">
        <v>4</v>
      </c>
      <c r="P21" s="31">
        <f t="shared" si="12"/>
        <v>0.5</v>
      </c>
      <c r="Q21" s="39">
        <v>1</v>
      </c>
      <c r="R21" s="31">
        <f t="shared" si="13"/>
        <v>0.125</v>
      </c>
      <c r="S21" s="54"/>
      <c r="T21" s="45"/>
      <c r="U21" s="45"/>
      <c r="V21" s="45"/>
    </row>
    <row r="22" spans="1:35" x14ac:dyDescent="0.3">
      <c r="A22" s="50">
        <v>7</v>
      </c>
      <c r="B22" s="53" t="s">
        <v>48</v>
      </c>
      <c r="C22" s="37">
        <v>0</v>
      </c>
      <c r="D22" s="31">
        <f t="shared" si="7"/>
        <v>0</v>
      </c>
      <c r="E22" s="37">
        <v>1</v>
      </c>
      <c r="F22" s="31">
        <f t="shared" si="7"/>
        <v>0.14285714285714285</v>
      </c>
      <c r="G22" s="37">
        <v>6</v>
      </c>
      <c r="H22" s="31">
        <f t="shared" si="8"/>
        <v>0.8571428571428571</v>
      </c>
      <c r="I22" s="37">
        <v>5</v>
      </c>
      <c r="J22" s="31">
        <f t="shared" si="9"/>
        <v>0.7142857142857143</v>
      </c>
      <c r="K22" s="37">
        <v>6</v>
      </c>
      <c r="L22" s="31">
        <f t="shared" si="10"/>
        <v>0.8571428571428571</v>
      </c>
      <c r="M22" s="37">
        <v>5</v>
      </c>
      <c r="N22" s="31">
        <f t="shared" si="11"/>
        <v>0.7142857142857143</v>
      </c>
      <c r="O22" s="37">
        <v>5</v>
      </c>
      <c r="P22" s="31">
        <f t="shared" si="12"/>
        <v>0.7142857142857143</v>
      </c>
      <c r="Q22" s="39">
        <v>1</v>
      </c>
      <c r="R22" s="31">
        <f t="shared" si="13"/>
        <v>0.14285714285714285</v>
      </c>
      <c r="S22" s="54"/>
      <c r="T22" s="45"/>
      <c r="U22" s="45"/>
      <c r="V22" s="45"/>
    </row>
    <row r="23" spans="1:35" x14ac:dyDescent="0.3">
      <c r="A23" s="50">
        <v>3</v>
      </c>
      <c r="B23" s="53" t="s">
        <v>49</v>
      </c>
      <c r="C23" s="37">
        <v>2</v>
      </c>
      <c r="D23" s="31">
        <f t="shared" si="7"/>
        <v>0.66666666666666663</v>
      </c>
      <c r="E23" s="37">
        <v>2</v>
      </c>
      <c r="F23" s="31">
        <f t="shared" si="7"/>
        <v>0.66666666666666663</v>
      </c>
      <c r="G23" s="37">
        <v>1</v>
      </c>
      <c r="H23" s="31">
        <f t="shared" si="8"/>
        <v>0.33333333333333331</v>
      </c>
      <c r="I23" s="37">
        <v>2</v>
      </c>
      <c r="J23" s="31">
        <f t="shared" si="9"/>
        <v>0.66666666666666663</v>
      </c>
      <c r="K23" s="37">
        <v>3</v>
      </c>
      <c r="L23" s="31">
        <f t="shared" si="10"/>
        <v>1</v>
      </c>
      <c r="M23" s="37">
        <v>2</v>
      </c>
      <c r="N23" s="31">
        <f t="shared" si="11"/>
        <v>0.66666666666666663</v>
      </c>
      <c r="O23" s="37">
        <v>1</v>
      </c>
      <c r="P23" s="31">
        <f t="shared" si="12"/>
        <v>0.33333333333333331</v>
      </c>
      <c r="Q23" s="39">
        <v>0</v>
      </c>
      <c r="R23" s="31">
        <f t="shared" si="13"/>
        <v>0</v>
      </c>
      <c r="S23" s="54"/>
      <c r="T23" s="45"/>
      <c r="U23" s="45"/>
      <c r="V23" s="45"/>
    </row>
    <row r="24" spans="1:35" x14ac:dyDescent="0.3">
      <c r="A24" s="50">
        <v>2</v>
      </c>
      <c r="B24" s="53" t="s">
        <v>50</v>
      </c>
      <c r="C24" s="37">
        <v>1</v>
      </c>
      <c r="D24" s="31">
        <f t="shared" si="7"/>
        <v>0.5</v>
      </c>
      <c r="E24" s="37">
        <v>2</v>
      </c>
      <c r="F24" s="31">
        <f t="shared" si="7"/>
        <v>1</v>
      </c>
      <c r="G24" s="37">
        <v>1</v>
      </c>
      <c r="H24" s="31">
        <f t="shared" si="8"/>
        <v>0.5</v>
      </c>
      <c r="I24" s="37">
        <v>2</v>
      </c>
      <c r="J24" s="31">
        <f t="shared" si="9"/>
        <v>1</v>
      </c>
      <c r="K24" s="37">
        <v>2</v>
      </c>
      <c r="L24" s="31">
        <f t="shared" si="10"/>
        <v>1</v>
      </c>
      <c r="M24" s="37">
        <v>1</v>
      </c>
      <c r="N24" s="31">
        <f t="shared" si="11"/>
        <v>0.5</v>
      </c>
      <c r="O24" s="37">
        <v>2</v>
      </c>
      <c r="P24" s="31">
        <f t="shared" si="12"/>
        <v>1</v>
      </c>
      <c r="Q24" s="39">
        <v>1</v>
      </c>
      <c r="R24" s="31">
        <f t="shared" si="13"/>
        <v>0.5</v>
      </c>
      <c r="S24" s="54"/>
      <c r="T24" s="45"/>
      <c r="U24" s="45"/>
      <c r="V24" s="45"/>
    </row>
    <row r="25" spans="1:35" x14ac:dyDescent="0.3">
      <c r="A25" s="50"/>
      <c r="B25" s="53"/>
      <c r="C25" s="37"/>
      <c r="D25" s="38"/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9"/>
      <c r="R25" s="38"/>
      <c r="S25" s="54"/>
      <c r="T25" s="45"/>
      <c r="U25" s="45"/>
      <c r="V25" s="45"/>
    </row>
    <row r="26" spans="1:35" x14ac:dyDescent="0.3">
      <c r="A26" s="50"/>
      <c r="B26" s="51" t="s">
        <v>5</v>
      </c>
      <c r="C26" s="37"/>
      <c r="D26" s="38"/>
      <c r="E26" s="37"/>
      <c r="F26" s="3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9"/>
      <c r="R26" s="38"/>
      <c r="S26" s="54"/>
      <c r="T26" s="45"/>
      <c r="U26" s="45"/>
      <c r="V26" s="45"/>
    </row>
    <row r="27" spans="1:35" x14ac:dyDescent="0.3">
      <c r="A27" s="50">
        <v>22</v>
      </c>
      <c r="B27" s="53" t="s">
        <v>27</v>
      </c>
      <c r="C27" s="37">
        <v>14</v>
      </c>
      <c r="D27" s="31">
        <f t="shared" ref="D27:F29" si="14">C27/$A27</f>
        <v>0.63636363636363635</v>
      </c>
      <c r="E27" s="37">
        <v>3</v>
      </c>
      <c r="F27" s="31">
        <f t="shared" si="14"/>
        <v>0.13636363636363635</v>
      </c>
      <c r="G27" s="37">
        <v>12</v>
      </c>
      <c r="H27" s="31">
        <f t="shared" ref="H27:H29" si="15">G27/$A27</f>
        <v>0.54545454545454541</v>
      </c>
      <c r="I27" s="37">
        <v>8</v>
      </c>
      <c r="J27" s="31">
        <f t="shared" ref="J27:J29" si="16">I27/$A27</f>
        <v>0.36363636363636365</v>
      </c>
      <c r="K27" s="37">
        <v>16</v>
      </c>
      <c r="L27" s="31">
        <f t="shared" ref="L27:L29" si="17">K27/$A27</f>
        <v>0.72727272727272729</v>
      </c>
      <c r="M27" s="37">
        <v>2</v>
      </c>
      <c r="N27" s="31">
        <f t="shared" ref="N27:N29" si="18">M27/$A27</f>
        <v>9.0909090909090912E-2</v>
      </c>
      <c r="O27" s="37">
        <v>12</v>
      </c>
      <c r="P27" s="31">
        <f t="shared" ref="P27:P29" si="19">O27/$A27</f>
        <v>0.54545454545454541</v>
      </c>
      <c r="Q27" s="39">
        <v>5</v>
      </c>
      <c r="R27" s="31">
        <f t="shared" ref="R27:R29" si="20">Q27/$A27</f>
        <v>0.22727272727272727</v>
      </c>
      <c r="S27" s="54"/>
      <c r="T27" s="45"/>
      <c r="U27" s="45"/>
      <c r="V27" s="45"/>
    </row>
    <row r="28" spans="1:35" x14ac:dyDescent="0.3">
      <c r="A28" s="50">
        <v>17</v>
      </c>
      <c r="B28" s="53" t="s">
        <v>28</v>
      </c>
      <c r="C28" s="37">
        <v>9</v>
      </c>
      <c r="D28" s="31">
        <f t="shared" si="14"/>
        <v>0.52941176470588236</v>
      </c>
      <c r="E28" s="37">
        <v>11</v>
      </c>
      <c r="F28" s="31">
        <f t="shared" si="14"/>
        <v>0.6470588235294118</v>
      </c>
      <c r="G28" s="37">
        <v>5</v>
      </c>
      <c r="H28" s="31">
        <f t="shared" si="15"/>
        <v>0.29411764705882354</v>
      </c>
      <c r="I28" s="37">
        <v>4</v>
      </c>
      <c r="J28" s="31">
        <f t="shared" si="16"/>
        <v>0.23529411764705882</v>
      </c>
      <c r="K28" s="37">
        <v>16</v>
      </c>
      <c r="L28" s="31">
        <f t="shared" si="17"/>
        <v>0.94117647058823528</v>
      </c>
      <c r="M28" s="37">
        <v>6</v>
      </c>
      <c r="N28" s="31">
        <f t="shared" si="18"/>
        <v>0.35294117647058826</v>
      </c>
      <c r="O28" s="37">
        <v>8</v>
      </c>
      <c r="P28" s="31">
        <f t="shared" si="19"/>
        <v>0.47058823529411764</v>
      </c>
      <c r="Q28" s="39">
        <v>1</v>
      </c>
      <c r="R28" s="31">
        <f t="shared" si="20"/>
        <v>5.8823529411764705E-2</v>
      </c>
      <c r="S28" s="54"/>
      <c r="T28" s="45"/>
      <c r="U28" s="45"/>
      <c r="V28" s="45"/>
    </row>
    <row r="29" spans="1:35" x14ac:dyDescent="0.3">
      <c r="A29" s="52">
        <v>16</v>
      </c>
      <c r="B29" s="55" t="s">
        <v>51</v>
      </c>
      <c r="C29" s="41">
        <v>4</v>
      </c>
      <c r="D29" s="56">
        <f t="shared" si="14"/>
        <v>0.25</v>
      </c>
      <c r="E29" s="41">
        <v>8</v>
      </c>
      <c r="F29" s="56">
        <f t="shared" si="14"/>
        <v>0.5</v>
      </c>
      <c r="G29" s="41">
        <v>8</v>
      </c>
      <c r="H29" s="56">
        <f t="shared" si="15"/>
        <v>0.5</v>
      </c>
      <c r="I29" s="41">
        <v>5</v>
      </c>
      <c r="J29" s="56">
        <f t="shared" si="16"/>
        <v>0.3125</v>
      </c>
      <c r="K29" s="41">
        <v>5</v>
      </c>
      <c r="L29" s="56">
        <f t="shared" si="17"/>
        <v>0.3125</v>
      </c>
      <c r="M29" s="41">
        <v>4</v>
      </c>
      <c r="N29" s="56">
        <f t="shared" si="18"/>
        <v>0.25</v>
      </c>
      <c r="O29" s="41">
        <v>5</v>
      </c>
      <c r="P29" s="56">
        <f t="shared" si="19"/>
        <v>0.3125</v>
      </c>
      <c r="Q29" s="43">
        <v>2</v>
      </c>
      <c r="R29" s="56">
        <f t="shared" si="20"/>
        <v>0.125</v>
      </c>
      <c r="S29" s="54"/>
      <c r="T29" s="45"/>
      <c r="U29" s="45"/>
      <c r="V29" s="45"/>
    </row>
    <row r="30" spans="1:35" x14ac:dyDescent="0.3">
      <c r="A30" s="45"/>
      <c r="B30" s="22"/>
      <c r="C30" s="45"/>
      <c r="D30" s="57"/>
      <c r="E30" s="45"/>
      <c r="F30" s="57"/>
      <c r="G30" s="45"/>
      <c r="H30" s="57"/>
      <c r="I30" s="45"/>
      <c r="J30" s="57"/>
      <c r="K30" s="45"/>
      <c r="L30" s="57"/>
      <c r="M30" s="45"/>
      <c r="N30" s="57"/>
      <c r="O30" s="45"/>
      <c r="P30" s="57"/>
      <c r="Q30" s="45"/>
      <c r="R30" s="57"/>
      <c r="S30" s="45"/>
      <c r="T30" s="45"/>
      <c r="U30" s="57"/>
      <c r="V30" s="45"/>
      <c r="W30" s="12"/>
      <c r="Y30" s="12"/>
      <c r="Z30" s="12"/>
      <c r="AA30" s="12"/>
      <c r="AC30" s="12"/>
      <c r="AE30" s="12"/>
      <c r="AG30" s="12"/>
      <c r="AI30" s="12"/>
    </row>
    <row r="31" spans="1:35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35" ht="14.4" customHeigh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74.400000000000006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s="11" customFormat="1" x14ac:dyDescent="0.3">
      <c r="A35" s="19">
        <v>31</v>
      </c>
    </row>
    <row r="36" spans="1:22" x14ac:dyDescent="0.3">
      <c r="A36" s="20"/>
    </row>
    <row r="37" spans="1:22" x14ac:dyDescent="0.3">
      <c r="A37" s="20"/>
    </row>
    <row r="38" spans="1:22" x14ac:dyDescent="0.3">
      <c r="A38" s="19">
        <v>11</v>
      </c>
    </row>
    <row r="39" spans="1:22" x14ac:dyDescent="0.3">
      <c r="A39" s="19">
        <v>12</v>
      </c>
    </row>
    <row r="40" spans="1:22" x14ac:dyDescent="0.3">
      <c r="A40" s="19">
        <v>5</v>
      </c>
    </row>
    <row r="41" spans="1:22" x14ac:dyDescent="0.3">
      <c r="A41" s="19">
        <v>3</v>
      </c>
    </row>
    <row r="42" spans="1:22" x14ac:dyDescent="0.3">
      <c r="A42" s="19"/>
    </row>
    <row r="43" spans="1:22" x14ac:dyDescent="0.3">
      <c r="A43" s="19"/>
    </row>
    <row r="44" spans="1:22" x14ac:dyDescent="0.3">
      <c r="A44" s="19">
        <v>4</v>
      </c>
    </row>
    <row r="45" spans="1:22" x14ac:dyDescent="0.3">
      <c r="A45" s="19">
        <v>1</v>
      </c>
    </row>
    <row r="46" spans="1:22" x14ac:dyDescent="0.3">
      <c r="A46" s="19">
        <v>8</v>
      </c>
    </row>
    <row r="47" spans="1:22" x14ac:dyDescent="0.3">
      <c r="A47" s="19">
        <v>1</v>
      </c>
    </row>
    <row r="48" spans="1:22" x14ac:dyDescent="0.3">
      <c r="A48" s="19">
        <v>1</v>
      </c>
    </row>
    <row r="49" spans="1:3" x14ac:dyDescent="0.3">
      <c r="A49" s="19">
        <v>6</v>
      </c>
    </row>
    <row r="50" spans="1:3" x14ac:dyDescent="0.3">
      <c r="A50" s="19">
        <v>6</v>
      </c>
    </row>
    <row r="51" spans="1:3" x14ac:dyDescent="0.3">
      <c r="A51" s="19">
        <v>3</v>
      </c>
    </row>
    <row r="52" spans="1:3" x14ac:dyDescent="0.3">
      <c r="A52" s="19">
        <v>2</v>
      </c>
    </row>
    <row r="53" spans="1:3" x14ac:dyDescent="0.3">
      <c r="A53" s="19"/>
    </row>
    <row r="54" spans="1:3" x14ac:dyDescent="0.3">
      <c r="A54" s="19"/>
    </row>
    <row r="55" spans="1:3" x14ac:dyDescent="0.3">
      <c r="A55" s="19">
        <v>16</v>
      </c>
    </row>
    <row r="56" spans="1:3" x14ac:dyDescent="0.3">
      <c r="A56" s="19">
        <v>10</v>
      </c>
    </row>
    <row r="57" spans="1:3" x14ac:dyDescent="0.3">
      <c r="A57" s="20">
        <v>5</v>
      </c>
    </row>
    <row r="59" spans="1:3" ht="14.4" customHeight="1" x14ac:dyDescent="0.3">
      <c r="C59" s="11"/>
    </row>
    <row r="60" spans="1:3" ht="15" customHeight="1" x14ac:dyDescent="0.3"/>
    <row r="61" spans="1:3" ht="60" customHeight="1" x14ac:dyDescent="0.3"/>
    <row r="62" spans="1:3" x14ac:dyDescent="0.3">
      <c r="A62" s="9"/>
    </row>
    <row r="63" spans="1:3" s="11" customFormat="1" x14ac:dyDescent="0.3">
      <c r="A63" s="21">
        <v>52</v>
      </c>
    </row>
    <row r="64" spans="1:3" x14ac:dyDescent="0.3">
      <c r="A64" s="20"/>
    </row>
    <row r="65" spans="1:1" x14ac:dyDescent="0.3">
      <c r="A65" s="20"/>
    </row>
    <row r="66" spans="1:1" x14ac:dyDescent="0.3">
      <c r="A66" s="21">
        <v>20</v>
      </c>
    </row>
    <row r="67" spans="1:1" x14ac:dyDescent="0.3">
      <c r="A67" s="21">
        <v>15</v>
      </c>
    </row>
    <row r="68" spans="1:1" x14ac:dyDescent="0.3">
      <c r="A68" s="21">
        <v>12</v>
      </c>
    </row>
    <row r="69" spans="1:1" x14ac:dyDescent="0.3">
      <c r="A69" s="21">
        <v>5</v>
      </c>
    </row>
    <row r="70" spans="1:1" x14ac:dyDescent="0.3">
      <c r="A70" s="21"/>
    </row>
    <row r="71" spans="1:1" x14ac:dyDescent="0.3">
      <c r="A71" s="21"/>
    </row>
    <row r="72" spans="1:1" x14ac:dyDescent="0.3">
      <c r="A72" s="21">
        <v>8</v>
      </c>
    </row>
    <row r="73" spans="1:1" x14ac:dyDescent="0.3">
      <c r="A73" s="21">
        <v>7</v>
      </c>
    </row>
    <row r="74" spans="1:1" x14ac:dyDescent="0.3">
      <c r="A74" s="21">
        <v>6</v>
      </c>
    </row>
    <row r="75" spans="1:1" x14ac:dyDescent="0.3">
      <c r="A75" s="21">
        <v>4</v>
      </c>
    </row>
    <row r="76" spans="1:1" x14ac:dyDescent="0.3">
      <c r="A76" s="21">
        <v>2</v>
      </c>
    </row>
    <row r="77" spans="1:1" x14ac:dyDescent="0.3">
      <c r="A77" s="21">
        <v>5</v>
      </c>
    </row>
    <row r="78" spans="1:1" x14ac:dyDescent="0.3">
      <c r="A78" s="21">
        <v>11</v>
      </c>
    </row>
    <row r="79" spans="1:1" x14ac:dyDescent="0.3">
      <c r="A79" s="21">
        <v>4</v>
      </c>
    </row>
    <row r="80" spans="1:1" x14ac:dyDescent="0.3">
      <c r="A80" s="21">
        <v>5</v>
      </c>
    </row>
    <row r="81" spans="1:1" x14ac:dyDescent="0.3">
      <c r="A81" s="21"/>
    </row>
    <row r="82" spans="1:1" x14ac:dyDescent="0.3">
      <c r="A82" s="21"/>
    </row>
    <row r="83" spans="1:1" x14ac:dyDescent="0.3">
      <c r="A83" s="21">
        <v>18</v>
      </c>
    </row>
    <row r="84" spans="1:1" x14ac:dyDescent="0.3">
      <c r="A84" s="21">
        <v>20</v>
      </c>
    </row>
    <row r="85" spans="1:1" x14ac:dyDescent="0.3">
      <c r="A85" s="20">
        <v>17</v>
      </c>
    </row>
  </sheetData>
  <mergeCells count="10">
    <mergeCell ref="B2:R2"/>
    <mergeCell ref="C4:R4"/>
    <mergeCell ref="C5:D5"/>
    <mergeCell ref="E5:F5"/>
    <mergeCell ref="G5:H5"/>
    <mergeCell ref="I5:J5"/>
    <mergeCell ref="K5:L5"/>
    <mergeCell ref="M5:N5"/>
    <mergeCell ref="O5:P5"/>
    <mergeCell ref="Q5:R5"/>
  </mergeCells>
  <conditionalFormatting sqref="D14:D15 D25:D26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{905F6C83-6F94-402B-A672-B5401D0B89DC}</x14:id>
        </ext>
      </extLst>
    </cfRule>
  </conditionalFormatting>
  <conditionalFormatting sqref="F14:F15 F25:F26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{52625A7D-06B9-4FD0-B2BD-1E92C09D59A3}</x14:id>
        </ext>
      </extLst>
    </cfRule>
  </conditionalFormatting>
  <conditionalFormatting sqref="H14:H15 H25:H26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{2B6B6611-D9E6-4453-AB36-AA6A722A8EAB}</x14:id>
        </ext>
      </extLst>
    </cfRule>
  </conditionalFormatting>
  <conditionalFormatting sqref="J14:J15 J25:J26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{3214912B-353A-4975-A3A5-0AC77AE96514}</x14:id>
        </ext>
      </extLst>
    </cfRule>
  </conditionalFormatting>
  <conditionalFormatting sqref="L14:L15 L25:L26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{3BCD53E3-5321-4A01-A336-A98DEBC4C63B}</x14:id>
        </ext>
      </extLst>
    </cfRule>
  </conditionalFormatting>
  <conditionalFormatting sqref="N14:N15 N25:N26">
    <cfRule type="dataBar" priority="1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{D709804E-383E-4514-B02E-79D4545CEF2E}</x14:id>
        </ext>
      </extLst>
    </cfRule>
  </conditionalFormatting>
  <conditionalFormatting sqref="P14:P15 P25:P26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{BE49FC92-F1F5-4DCD-AD51-92B2A53E5C5F}</x14:id>
        </ext>
      </extLst>
    </cfRule>
  </conditionalFormatting>
  <conditionalFormatting sqref="R14:R15 R25:R26">
    <cfRule type="dataBar" priority="1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{55D5C17A-DB52-4425-97DD-34756D8DDB2E}</x14:id>
        </ext>
      </extLst>
    </cfRule>
  </conditionalFormatting>
  <pageMargins left="0.7" right="0.7" top="0.75" bottom="0.75" header="0.3" footer="0.3"/>
  <pageSetup scale="5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5F6C83-6F94-402B-A672-B5401D0B89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52625A7D-06B9-4FD0-B2BD-1E92C09D59A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2B6B6611-D9E6-4453-AB36-AA6A722A8EA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3214912B-353A-4975-A3A5-0AC77AE9651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  <x14:conditionalFormatting xmlns:xm="http://schemas.microsoft.com/office/excel/2006/main">
          <x14:cfRule type="dataBar" id="{3BCD53E3-5321-4A01-A336-A98DEBC4C63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L14:L15 L25:L26</xm:sqref>
        </x14:conditionalFormatting>
        <x14:conditionalFormatting xmlns:xm="http://schemas.microsoft.com/office/excel/2006/main">
          <x14:cfRule type="dataBar" id="{D709804E-383E-4514-B02E-79D4545CEF2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N14:N15 N25:N26</xm:sqref>
        </x14:conditionalFormatting>
        <x14:conditionalFormatting xmlns:xm="http://schemas.microsoft.com/office/excel/2006/main">
          <x14:cfRule type="dataBar" id="{BE49FC92-F1F5-4DCD-AD51-92B2A53E5C5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P14:P15 P25:P26</xm:sqref>
        </x14:conditionalFormatting>
        <x14:conditionalFormatting xmlns:xm="http://schemas.microsoft.com/office/excel/2006/main">
          <x14:cfRule type="dataBar" id="{55D5C17A-DB52-4425-97DD-34756D8DDB2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R14:R15 R25:R26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85" zoomScaleNormal="85" workbookViewId="0"/>
  </sheetViews>
  <sheetFormatPr defaultColWidth="9.109375" defaultRowHeight="14.4" x14ac:dyDescent="0.3"/>
  <cols>
    <col min="1" max="1" width="9.109375" style="10"/>
    <col min="2" max="2" width="29" style="10" bestFit="1" customWidth="1"/>
    <col min="3" max="16384" width="9.109375" style="10"/>
  </cols>
  <sheetData>
    <row r="1" spans="1:19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x14ac:dyDescent="0.3">
      <c r="A2" s="45"/>
      <c r="B2" s="103" t="s">
        <v>131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5"/>
    </row>
    <row r="3" spans="1:19" x14ac:dyDescent="0.3">
      <c r="A3" s="45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45"/>
    </row>
    <row r="4" spans="1:19" ht="15" customHeight="1" x14ac:dyDescent="0.3">
      <c r="A4" s="45"/>
      <c r="B4" s="60"/>
      <c r="C4" s="98" t="s">
        <v>146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45"/>
    </row>
    <row r="5" spans="1:19" ht="46.5" customHeight="1" x14ac:dyDescent="0.3">
      <c r="A5" s="45"/>
      <c r="B5" s="61"/>
      <c r="C5" s="101" t="s">
        <v>6</v>
      </c>
      <c r="D5" s="102"/>
      <c r="E5" s="101" t="s">
        <v>7</v>
      </c>
      <c r="F5" s="102"/>
      <c r="G5" s="101" t="s">
        <v>8</v>
      </c>
      <c r="H5" s="102"/>
      <c r="I5" s="101" t="s">
        <v>9</v>
      </c>
      <c r="J5" s="102"/>
      <c r="K5" s="101" t="s">
        <v>10</v>
      </c>
      <c r="L5" s="102"/>
      <c r="M5" s="101" t="s">
        <v>11</v>
      </c>
      <c r="N5" s="102"/>
      <c r="O5" s="101" t="s">
        <v>12</v>
      </c>
      <c r="P5" s="102"/>
      <c r="Q5" s="104" t="s">
        <v>13</v>
      </c>
      <c r="R5" s="105"/>
      <c r="S5" s="45"/>
    </row>
    <row r="6" spans="1:19" x14ac:dyDescent="0.3">
      <c r="A6" s="45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26" t="s">
        <v>2</v>
      </c>
      <c r="L6" s="27" t="s">
        <v>3</v>
      </c>
      <c r="M6" s="26" t="s">
        <v>2</v>
      </c>
      <c r="N6" s="27" t="s">
        <v>3</v>
      </c>
      <c r="O6" s="26" t="s">
        <v>2</v>
      </c>
      <c r="P6" s="27" t="s">
        <v>3</v>
      </c>
      <c r="Q6" s="28" t="s">
        <v>2</v>
      </c>
      <c r="R6" s="27" t="s">
        <v>3</v>
      </c>
      <c r="S6" s="45"/>
    </row>
    <row r="7" spans="1:19" x14ac:dyDescent="0.3">
      <c r="A7" s="45"/>
      <c r="B7" s="51" t="s">
        <v>108</v>
      </c>
      <c r="C7" s="30">
        <f>SUM(C10:C13)</f>
        <v>12</v>
      </c>
      <c r="D7" s="31">
        <f>C7/'Table IX.2 (part I)'!$A35</f>
        <v>0.38709677419354838</v>
      </c>
      <c r="E7" s="30">
        <f>SUM(E10:E13)</f>
        <v>14</v>
      </c>
      <c r="F7" s="31">
        <f>E7/'Table IX.2 (part I)'!$A35</f>
        <v>0.45161290322580644</v>
      </c>
      <c r="G7" s="30">
        <f>SUM(G10:G13)</f>
        <v>14</v>
      </c>
      <c r="H7" s="31">
        <f>G7/'Table IX.2 (part I)'!$A35</f>
        <v>0.45161290322580644</v>
      </c>
      <c r="I7" s="30">
        <f>SUM(I10:I13)</f>
        <v>11</v>
      </c>
      <c r="J7" s="31">
        <f>I7/'Table IX.2 (part I)'!$A35</f>
        <v>0.35483870967741937</v>
      </c>
      <c r="K7" s="30">
        <f>SUM(K10:K13)</f>
        <v>24</v>
      </c>
      <c r="L7" s="31">
        <f>K7/'Table IX.2 (part I)'!$A35</f>
        <v>0.77419354838709675</v>
      </c>
      <c r="M7" s="30">
        <f>SUM(M10:M13)</f>
        <v>8</v>
      </c>
      <c r="N7" s="31">
        <f>M7/'Table IX.2 (part I)'!$A35</f>
        <v>0.25806451612903225</v>
      </c>
      <c r="O7" s="30">
        <f>SUM(O10:O13)</f>
        <v>15</v>
      </c>
      <c r="P7" s="31">
        <f>O7/'Table IX.2 (part I)'!$A35</f>
        <v>0.4838709677419355</v>
      </c>
      <c r="Q7" s="30">
        <f>SUM(Q10:Q13)</f>
        <v>6</v>
      </c>
      <c r="R7" s="31">
        <f>Q7/'Table IX.2 (part I)'!$A35</f>
        <v>0.19354838709677419</v>
      </c>
      <c r="S7" s="45"/>
    </row>
    <row r="8" spans="1:19" x14ac:dyDescent="0.3">
      <c r="A8" s="45"/>
      <c r="B8" s="33"/>
      <c r="C8" s="30"/>
      <c r="D8" s="34"/>
      <c r="E8" s="30"/>
      <c r="F8" s="34"/>
      <c r="G8" s="30"/>
      <c r="H8" s="34"/>
      <c r="I8" s="30"/>
      <c r="J8" s="34"/>
      <c r="K8" s="30"/>
      <c r="L8" s="34"/>
      <c r="M8" s="30"/>
      <c r="N8" s="34"/>
      <c r="O8" s="30"/>
      <c r="P8" s="34"/>
      <c r="Q8" s="32"/>
      <c r="R8" s="34"/>
      <c r="S8" s="45"/>
    </row>
    <row r="9" spans="1:19" x14ac:dyDescent="0.3">
      <c r="A9" s="45"/>
      <c r="B9" s="29" t="s">
        <v>14</v>
      </c>
      <c r="C9" s="33"/>
      <c r="D9" s="36"/>
      <c r="E9" s="33"/>
      <c r="F9" s="36"/>
      <c r="G9" s="33"/>
      <c r="H9" s="36"/>
      <c r="I9" s="33"/>
      <c r="J9" s="36"/>
      <c r="K9" s="33"/>
      <c r="L9" s="36"/>
      <c r="M9" s="33"/>
      <c r="N9" s="36"/>
      <c r="O9" s="33"/>
      <c r="P9" s="36"/>
      <c r="Q9" s="22"/>
      <c r="R9" s="36"/>
      <c r="S9" s="45"/>
    </row>
    <row r="10" spans="1:19" x14ac:dyDescent="0.3">
      <c r="A10" s="45"/>
      <c r="B10" s="33" t="s">
        <v>52</v>
      </c>
      <c r="C10" s="37">
        <v>3</v>
      </c>
      <c r="D10" s="31">
        <f>C10/'Table IX.2 (part I)'!$A38</f>
        <v>0.27272727272727271</v>
      </c>
      <c r="E10" s="37">
        <v>5</v>
      </c>
      <c r="F10" s="31">
        <f>E10/'Table IX.2 (part I)'!$A38</f>
        <v>0.45454545454545453</v>
      </c>
      <c r="G10" s="37">
        <v>7</v>
      </c>
      <c r="H10" s="31">
        <f>G10/'Table IX.2 (part I)'!$A38</f>
        <v>0.63636363636363635</v>
      </c>
      <c r="I10" s="37">
        <v>6</v>
      </c>
      <c r="J10" s="31">
        <f>I10/'Table IX.2 (part I)'!$A38</f>
        <v>0.54545454545454541</v>
      </c>
      <c r="K10" s="37">
        <v>10</v>
      </c>
      <c r="L10" s="31">
        <f>K10/'Table IX.2 (part I)'!$A38</f>
        <v>0.90909090909090906</v>
      </c>
      <c r="M10" s="37">
        <v>7</v>
      </c>
      <c r="N10" s="31">
        <f>M10/'Table IX.2 (part I)'!$A38</f>
        <v>0.63636363636363635</v>
      </c>
      <c r="O10" s="37">
        <v>7</v>
      </c>
      <c r="P10" s="31">
        <f>O10/'Table IX.2 (part I)'!$A38</f>
        <v>0.63636363636363635</v>
      </c>
      <c r="Q10" s="39">
        <v>1</v>
      </c>
      <c r="R10" s="31">
        <f>Q10/'Table IX.2 (part I)'!$A38</f>
        <v>9.0909090909090912E-2</v>
      </c>
      <c r="S10" s="45"/>
    </row>
    <row r="11" spans="1:19" x14ac:dyDescent="0.3">
      <c r="A11" s="45"/>
      <c r="B11" s="33" t="s">
        <v>53</v>
      </c>
      <c r="C11" s="37">
        <v>6</v>
      </c>
      <c r="D11" s="31">
        <f>C11/'Table IX.2 (part I)'!$A39</f>
        <v>0.5</v>
      </c>
      <c r="E11" s="37">
        <v>7</v>
      </c>
      <c r="F11" s="31">
        <f>E11/'Table IX.2 (part I)'!$A39</f>
        <v>0.58333333333333337</v>
      </c>
      <c r="G11" s="37">
        <v>4</v>
      </c>
      <c r="H11" s="31">
        <f>G11/'Table IX.2 (part I)'!$A39</f>
        <v>0.33333333333333331</v>
      </c>
      <c r="I11" s="37">
        <v>3</v>
      </c>
      <c r="J11" s="31">
        <f>I11/'Table IX.2 (part I)'!$A39</f>
        <v>0.25</v>
      </c>
      <c r="K11" s="37">
        <v>7</v>
      </c>
      <c r="L11" s="31">
        <f>K11/'Table IX.2 (part I)'!$A39</f>
        <v>0.58333333333333337</v>
      </c>
      <c r="M11" s="37">
        <v>1</v>
      </c>
      <c r="N11" s="31">
        <f>M11/'Table IX.2 (part I)'!$A39</f>
        <v>8.3333333333333329E-2</v>
      </c>
      <c r="O11" s="37">
        <v>4</v>
      </c>
      <c r="P11" s="31">
        <f>O11/'Table IX.2 (part I)'!$A39</f>
        <v>0.33333333333333331</v>
      </c>
      <c r="Q11" s="39">
        <v>4</v>
      </c>
      <c r="R11" s="31">
        <f>Q11/'Table IX.2 (part I)'!$A39</f>
        <v>0.33333333333333331</v>
      </c>
      <c r="S11" s="45"/>
    </row>
    <row r="12" spans="1:19" x14ac:dyDescent="0.3">
      <c r="A12" s="45"/>
      <c r="B12" s="33" t="s">
        <v>54</v>
      </c>
      <c r="C12" s="37">
        <v>1</v>
      </c>
      <c r="D12" s="31">
        <f>C12/'Table IX.2 (part I)'!$A40</f>
        <v>0.2</v>
      </c>
      <c r="E12" s="37">
        <v>1</v>
      </c>
      <c r="F12" s="31">
        <f>E12/'Table IX.2 (part I)'!$A40</f>
        <v>0.2</v>
      </c>
      <c r="G12" s="37">
        <v>3</v>
      </c>
      <c r="H12" s="31">
        <f>G12/'Table IX.2 (part I)'!$A40</f>
        <v>0.6</v>
      </c>
      <c r="I12" s="37">
        <v>2</v>
      </c>
      <c r="J12" s="31">
        <f>I12/'Table IX.2 (part I)'!$A40</f>
        <v>0.4</v>
      </c>
      <c r="K12" s="37">
        <v>5</v>
      </c>
      <c r="L12" s="31">
        <f>K12/'Table IX.2 (part I)'!$A40</f>
        <v>1</v>
      </c>
      <c r="M12" s="37">
        <v>0</v>
      </c>
      <c r="N12" s="31">
        <f>M12/'Table IX.2 (part I)'!$A40</f>
        <v>0</v>
      </c>
      <c r="O12" s="37">
        <v>3</v>
      </c>
      <c r="P12" s="31">
        <f>O12/'Table IX.2 (part I)'!$A40</f>
        <v>0.6</v>
      </c>
      <c r="Q12" s="39">
        <v>1</v>
      </c>
      <c r="R12" s="31">
        <f>Q12/'Table IX.2 (part I)'!$A40</f>
        <v>0.2</v>
      </c>
      <c r="S12" s="45"/>
    </row>
    <row r="13" spans="1:19" x14ac:dyDescent="0.3">
      <c r="A13" s="45"/>
      <c r="B13" s="33" t="s">
        <v>55</v>
      </c>
      <c r="C13" s="37">
        <v>2</v>
      </c>
      <c r="D13" s="31">
        <f>C13/'Table IX.2 (part I)'!$A41</f>
        <v>0.66666666666666663</v>
      </c>
      <c r="E13" s="37">
        <v>1</v>
      </c>
      <c r="F13" s="31">
        <f>E13/'Table IX.2 (part I)'!$A41</f>
        <v>0.33333333333333331</v>
      </c>
      <c r="G13" s="37">
        <v>0</v>
      </c>
      <c r="H13" s="31">
        <f>G13/'Table IX.2 (part I)'!$A41</f>
        <v>0</v>
      </c>
      <c r="I13" s="37">
        <v>0</v>
      </c>
      <c r="J13" s="31">
        <f>I13/'Table IX.2 (part I)'!$A41</f>
        <v>0</v>
      </c>
      <c r="K13" s="37">
        <v>2</v>
      </c>
      <c r="L13" s="31">
        <f>K13/'Table IX.2 (part I)'!$A41</f>
        <v>0.66666666666666663</v>
      </c>
      <c r="M13" s="37">
        <v>0</v>
      </c>
      <c r="N13" s="31">
        <f>M13/'Table IX.2 (part I)'!$A41</f>
        <v>0</v>
      </c>
      <c r="O13" s="37">
        <v>1</v>
      </c>
      <c r="P13" s="31">
        <f>O13/'Table IX.2 (part I)'!$A41</f>
        <v>0.33333333333333331</v>
      </c>
      <c r="Q13" s="39">
        <v>0</v>
      </c>
      <c r="R13" s="31">
        <f>Q13/'Table IX.2 (part I)'!$A41</f>
        <v>0</v>
      </c>
      <c r="S13" s="45"/>
    </row>
    <row r="14" spans="1:19" x14ac:dyDescent="0.3">
      <c r="A14" s="45"/>
      <c r="B14" s="33"/>
      <c r="C14" s="37"/>
      <c r="D14" s="38"/>
      <c r="E14" s="37"/>
      <c r="F14" s="3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9"/>
      <c r="R14" s="38"/>
      <c r="S14" s="45"/>
    </row>
    <row r="15" spans="1:19" x14ac:dyDescent="0.3">
      <c r="A15" s="45"/>
      <c r="B15" s="29" t="s">
        <v>4</v>
      </c>
      <c r="C15" s="37"/>
      <c r="D15" s="38"/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9"/>
      <c r="R15" s="38"/>
      <c r="S15" s="45"/>
    </row>
    <row r="16" spans="1:19" x14ac:dyDescent="0.3">
      <c r="A16" s="45"/>
      <c r="B16" s="33" t="s">
        <v>56</v>
      </c>
      <c r="C16" s="37">
        <v>2</v>
      </c>
      <c r="D16" s="31">
        <f>C16/'Table IX.2 (part I)'!$A44</f>
        <v>0.5</v>
      </c>
      <c r="E16" s="37">
        <v>3</v>
      </c>
      <c r="F16" s="31">
        <f>E16/'Table IX.2 (part I)'!$A44</f>
        <v>0.75</v>
      </c>
      <c r="G16" s="37">
        <v>1</v>
      </c>
      <c r="H16" s="31">
        <f>G16/'Table IX.2 (part I)'!$A44</f>
        <v>0.25</v>
      </c>
      <c r="I16" s="37">
        <v>1</v>
      </c>
      <c r="J16" s="31">
        <f>I16/'Table IX.2 (part I)'!$A44</f>
        <v>0.25</v>
      </c>
      <c r="K16" s="37">
        <v>3</v>
      </c>
      <c r="L16" s="31">
        <f>K16/'Table IX.2 (part I)'!$A44</f>
        <v>0.75</v>
      </c>
      <c r="M16" s="37">
        <v>0</v>
      </c>
      <c r="N16" s="31">
        <f>M16/'Table IX.2 (part I)'!$A44</f>
        <v>0</v>
      </c>
      <c r="O16" s="37">
        <v>2</v>
      </c>
      <c r="P16" s="31">
        <f>O16/'Table IX.2 (part I)'!$A44</f>
        <v>0.5</v>
      </c>
      <c r="Q16" s="39">
        <v>3</v>
      </c>
      <c r="R16" s="31">
        <f>Q16/'Table IX.2 (part I)'!$A44</f>
        <v>0.75</v>
      </c>
      <c r="S16" s="45"/>
    </row>
    <row r="17" spans="1:19" x14ac:dyDescent="0.3">
      <c r="A17" s="45"/>
      <c r="B17" s="33" t="s">
        <v>57</v>
      </c>
      <c r="C17" s="62">
        <v>0</v>
      </c>
      <c r="D17" s="63">
        <f>C17/'Table IX.2 (part I)'!$A45</f>
        <v>0</v>
      </c>
      <c r="E17" s="62">
        <v>0</v>
      </c>
      <c r="F17" s="63">
        <f>E17/'Table IX.2 (part I)'!$A45</f>
        <v>0</v>
      </c>
      <c r="G17" s="62">
        <v>0</v>
      </c>
      <c r="H17" s="63">
        <f>G17/'Table IX.2 (part I)'!$A45</f>
        <v>0</v>
      </c>
      <c r="I17" s="62">
        <v>0</v>
      </c>
      <c r="J17" s="63">
        <f>I17/'Table IX.2 (part I)'!$A45</f>
        <v>0</v>
      </c>
      <c r="K17" s="62">
        <v>0</v>
      </c>
      <c r="L17" s="63">
        <f>K17/'Table IX.2 (part I)'!$A45</f>
        <v>0</v>
      </c>
      <c r="M17" s="62">
        <v>0</v>
      </c>
      <c r="N17" s="63">
        <f>M17/'Table IX.2 (part I)'!$A45</f>
        <v>0</v>
      </c>
      <c r="O17" s="62">
        <v>0</v>
      </c>
      <c r="P17" s="63">
        <f>O17/'Table IX.2 (part I)'!$A45</f>
        <v>0</v>
      </c>
      <c r="Q17" s="64">
        <v>0</v>
      </c>
      <c r="R17" s="63">
        <f>Q17/'Table IX.2 (part I)'!$A45</f>
        <v>0</v>
      </c>
      <c r="S17" s="45"/>
    </row>
    <row r="18" spans="1:19" x14ac:dyDescent="0.3">
      <c r="A18" s="45"/>
      <c r="B18" s="33" t="s">
        <v>58</v>
      </c>
      <c r="C18" s="37">
        <v>5</v>
      </c>
      <c r="D18" s="31">
        <f>C18/'Table IX.2 (part I)'!$A46</f>
        <v>0.625</v>
      </c>
      <c r="E18" s="37">
        <v>5</v>
      </c>
      <c r="F18" s="31">
        <f>E18/'Table IX.2 (part I)'!$A46</f>
        <v>0.625</v>
      </c>
      <c r="G18" s="37">
        <v>3</v>
      </c>
      <c r="H18" s="31">
        <f>G18/'Table IX.2 (part I)'!$A46</f>
        <v>0.375</v>
      </c>
      <c r="I18" s="37">
        <v>3</v>
      </c>
      <c r="J18" s="31">
        <f>I18/'Table IX.2 (part I)'!$A46</f>
        <v>0.375</v>
      </c>
      <c r="K18" s="37">
        <v>6</v>
      </c>
      <c r="L18" s="31">
        <f>K18/'Table IX.2 (part I)'!$A46</f>
        <v>0.75</v>
      </c>
      <c r="M18" s="37">
        <v>1</v>
      </c>
      <c r="N18" s="31">
        <f>M18/'Table IX.2 (part I)'!$A46</f>
        <v>0.125</v>
      </c>
      <c r="O18" s="37">
        <v>2</v>
      </c>
      <c r="P18" s="31">
        <f>O18/'Table IX.2 (part I)'!$A46</f>
        <v>0.25</v>
      </c>
      <c r="Q18" s="39">
        <v>1</v>
      </c>
      <c r="R18" s="31">
        <f>Q18/'Table IX.2 (part I)'!$A46</f>
        <v>0.125</v>
      </c>
      <c r="S18" s="45"/>
    </row>
    <row r="19" spans="1:19" x14ac:dyDescent="0.3">
      <c r="A19" s="45"/>
      <c r="B19" s="33" t="s">
        <v>59</v>
      </c>
      <c r="C19" s="37">
        <v>0</v>
      </c>
      <c r="D19" s="31">
        <f>C19/'Table IX.2 (part I)'!$A47</f>
        <v>0</v>
      </c>
      <c r="E19" s="37">
        <v>0</v>
      </c>
      <c r="F19" s="31">
        <f>E19/'Table IX.2 (part I)'!$A47</f>
        <v>0</v>
      </c>
      <c r="G19" s="37">
        <v>0</v>
      </c>
      <c r="H19" s="31">
        <f>G19/'Table IX.2 (part I)'!$A47</f>
        <v>0</v>
      </c>
      <c r="I19" s="37">
        <v>0</v>
      </c>
      <c r="J19" s="31">
        <f>I19/'Table IX.2 (part I)'!$A47</f>
        <v>0</v>
      </c>
      <c r="K19" s="37">
        <v>0</v>
      </c>
      <c r="L19" s="31">
        <f>K19/'Table IX.2 (part I)'!$A47</f>
        <v>0</v>
      </c>
      <c r="M19" s="37">
        <v>0</v>
      </c>
      <c r="N19" s="31">
        <f>M19/'Table IX.2 (part I)'!$A47</f>
        <v>0</v>
      </c>
      <c r="O19" s="37">
        <v>0</v>
      </c>
      <c r="P19" s="31">
        <f>O19/'Table IX.2 (part I)'!$A47</f>
        <v>0</v>
      </c>
      <c r="Q19" s="39">
        <v>0</v>
      </c>
      <c r="R19" s="31">
        <f>Q19/'Table IX.2 (part I)'!$A47</f>
        <v>0</v>
      </c>
      <c r="S19" s="45"/>
    </row>
    <row r="20" spans="1:19" x14ac:dyDescent="0.3">
      <c r="A20" s="45"/>
      <c r="B20" s="33" t="s">
        <v>60</v>
      </c>
      <c r="C20" s="37">
        <v>0</v>
      </c>
      <c r="D20" s="31">
        <f>C20/'Table IX.2 (part I)'!$A48</f>
        <v>0</v>
      </c>
      <c r="E20" s="37">
        <v>0</v>
      </c>
      <c r="F20" s="31">
        <f>E20/'Table IX.2 (part I)'!$A48</f>
        <v>0</v>
      </c>
      <c r="G20" s="37">
        <v>1</v>
      </c>
      <c r="H20" s="31">
        <f>G20/'Table IX.2 (part I)'!$A48</f>
        <v>1</v>
      </c>
      <c r="I20" s="37">
        <v>0</v>
      </c>
      <c r="J20" s="31">
        <f>I20/'Table IX.2 (part I)'!$A48</f>
        <v>0</v>
      </c>
      <c r="K20" s="37">
        <v>1</v>
      </c>
      <c r="L20" s="31">
        <f>K20/'Table IX.2 (part I)'!$A48</f>
        <v>1</v>
      </c>
      <c r="M20" s="37">
        <v>0</v>
      </c>
      <c r="N20" s="31">
        <f>M20/'Table IX.2 (part I)'!$A48</f>
        <v>0</v>
      </c>
      <c r="O20" s="37">
        <v>1</v>
      </c>
      <c r="P20" s="31">
        <f>O20/'Table IX.2 (part I)'!$A48</f>
        <v>1</v>
      </c>
      <c r="Q20" s="39">
        <v>0</v>
      </c>
      <c r="R20" s="31">
        <f>Q20/'Table IX.2 (part I)'!$A48</f>
        <v>0</v>
      </c>
      <c r="S20" s="45"/>
    </row>
    <row r="21" spans="1:19" x14ac:dyDescent="0.3">
      <c r="A21" s="45"/>
      <c r="B21" s="33" t="s">
        <v>61</v>
      </c>
      <c r="C21" s="37">
        <v>2</v>
      </c>
      <c r="D21" s="31">
        <f>C21/'Table IX.2 (part I)'!$A49</f>
        <v>0.33333333333333331</v>
      </c>
      <c r="E21" s="37">
        <v>1</v>
      </c>
      <c r="F21" s="31">
        <f>E21/'Table IX.2 (part I)'!$A49</f>
        <v>0.16666666666666666</v>
      </c>
      <c r="G21" s="37">
        <v>2</v>
      </c>
      <c r="H21" s="31">
        <f>G21/'Table IX.2 (part I)'!$A49</f>
        <v>0.33333333333333331</v>
      </c>
      <c r="I21" s="37">
        <v>1</v>
      </c>
      <c r="J21" s="31">
        <f>I21/'Table IX.2 (part I)'!$A49</f>
        <v>0.16666666666666666</v>
      </c>
      <c r="K21" s="37">
        <v>4</v>
      </c>
      <c r="L21" s="31">
        <f>K21/'Table IX.2 (part I)'!$A49</f>
        <v>0.66666666666666663</v>
      </c>
      <c r="M21" s="37">
        <v>0</v>
      </c>
      <c r="N21" s="31">
        <f>M21/'Table IX.2 (part I)'!$A49</f>
        <v>0</v>
      </c>
      <c r="O21" s="37">
        <v>3</v>
      </c>
      <c r="P21" s="31">
        <f>O21/'Table IX.2 (part I)'!$A49</f>
        <v>0.5</v>
      </c>
      <c r="Q21" s="39">
        <v>1</v>
      </c>
      <c r="R21" s="31">
        <f>Q21/'Table IX.2 (part I)'!$A49</f>
        <v>0.16666666666666666</v>
      </c>
      <c r="S21" s="45"/>
    </row>
    <row r="22" spans="1:19" x14ac:dyDescent="0.3">
      <c r="A22" s="45"/>
      <c r="B22" s="33" t="s">
        <v>62</v>
      </c>
      <c r="C22" s="37">
        <v>0</v>
      </c>
      <c r="D22" s="31">
        <f>C22/'Table IX.2 (part I)'!$A50</f>
        <v>0</v>
      </c>
      <c r="E22" s="37">
        <v>1</v>
      </c>
      <c r="F22" s="31">
        <f>E22/'Table IX.2 (part I)'!$A50</f>
        <v>0.16666666666666666</v>
      </c>
      <c r="G22" s="37">
        <v>5</v>
      </c>
      <c r="H22" s="31">
        <f>G22/'Table IX.2 (part I)'!$A50</f>
        <v>0.83333333333333337</v>
      </c>
      <c r="I22" s="37">
        <v>4</v>
      </c>
      <c r="J22" s="31">
        <f>I22/'Table IX.2 (part I)'!$A50</f>
        <v>0.66666666666666663</v>
      </c>
      <c r="K22" s="37">
        <v>5</v>
      </c>
      <c r="L22" s="31">
        <f>K22/'Table IX.2 (part I)'!$A50</f>
        <v>0.83333333333333337</v>
      </c>
      <c r="M22" s="37">
        <v>4</v>
      </c>
      <c r="N22" s="31">
        <f>M22/'Table IX.2 (part I)'!$A50</f>
        <v>0.66666666666666663</v>
      </c>
      <c r="O22" s="37">
        <v>4</v>
      </c>
      <c r="P22" s="31">
        <f>O22/'Table IX.2 (part I)'!$A50</f>
        <v>0.66666666666666663</v>
      </c>
      <c r="Q22" s="39">
        <v>0</v>
      </c>
      <c r="R22" s="31">
        <f>Q22/'Table IX.2 (part I)'!$A50</f>
        <v>0</v>
      </c>
      <c r="S22" s="45"/>
    </row>
    <row r="23" spans="1:19" x14ac:dyDescent="0.3">
      <c r="A23" s="45"/>
      <c r="B23" s="33" t="s">
        <v>49</v>
      </c>
      <c r="C23" s="37">
        <v>2</v>
      </c>
      <c r="D23" s="31">
        <f>C23/'Table IX.2 (part I)'!$A51</f>
        <v>0.66666666666666663</v>
      </c>
      <c r="E23" s="37">
        <v>2</v>
      </c>
      <c r="F23" s="31">
        <f>E23/'Table IX.2 (part I)'!$A51</f>
        <v>0.66666666666666663</v>
      </c>
      <c r="G23" s="37">
        <v>1</v>
      </c>
      <c r="H23" s="31">
        <f>G23/'Table IX.2 (part I)'!$A51</f>
        <v>0.33333333333333331</v>
      </c>
      <c r="I23" s="37">
        <v>1</v>
      </c>
      <c r="J23" s="31">
        <f>I23/'Table IX.2 (part I)'!$A51</f>
        <v>0.33333333333333331</v>
      </c>
      <c r="K23" s="37">
        <v>3</v>
      </c>
      <c r="L23" s="31">
        <f>K23/'Table IX.2 (part I)'!$A51</f>
        <v>1</v>
      </c>
      <c r="M23" s="37">
        <v>2</v>
      </c>
      <c r="N23" s="31">
        <f>M23/'Table IX.2 (part I)'!$A51</f>
        <v>0.66666666666666663</v>
      </c>
      <c r="O23" s="37">
        <v>1</v>
      </c>
      <c r="P23" s="31">
        <f>O23/'Table IX.2 (part I)'!$A51</f>
        <v>0.33333333333333331</v>
      </c>
      <c r="Q23" s="39">
        <v>0</v>
      </c>
      <c r="R23" s="31">
        <f>Q23/'Table IX.2 (part I)'!$A51</f>
        <v>0</v>
      </c>
      <c r="S23" s="45"/>
    </row>
    <row r="24" spans="1:19" x14ac:dyDescent="0.3">
      <c r="A24" s="45"/>
      <c r="B24" s="33" t="s">
        <v>50</v>
      </c>
      <c r="C24" s="37">
        <v>1</v>
      </c>
      <c r="D24" s="31">
        <f>C24/'Table IX.2 (part I)'!$A52</f>
        <v>0.5</v>
      </c>
      <c r="E24" s="37">
        <v>2</v>
      </c>
      <c r="F24" s="31">
        <f>E24/'Table IX.2 (part I)'!$A52</f>
        <v>1</v>
      </c>
      <c r="G24" s="37">
        <v>1</v>
      </c>
      <c r="H24" s="31">
        <f>G24/'Table IX.2 (part I)'!$A52</f>
        <v>0.5</v>
      </c>
      <c r="I24" s="37">
        <v>1</v>
      </c>
      <c r="J24" s="31">
        <f>I24/'Table IX.2 (part I)'!$A52</f>
        <v>0.5</v>
      </c>
      <c r="K24" s="37">
        <v>2</v>
      </c>
      <c r="L24" s="31">
        <f>K24/'Table IX.2 (part I)'!$A52</f>
        <v>1</v>
      </c>
      <c r="M24" s="37">
        <v>1</v>
      </c>
      <c r="N24" s="31">
        <f>M24/'Table IX.2 (part I)'!$A52</f>
        <v>0.5</v>
      </c>
      <c r="O24" s="37">
        <v>2</v>
      </c>
      <c r="P24" s="31">
        <f>O24/'Table IX.2 (part I)'!$A52</f>
        <v>1</v>
      </c>
      <c r="Q24" s="39">
        <v>1</v>
      </c>
      <c r="R24" s="31">
        <f>Q24/'Table IX.2 (part I)'!$A52</f>
        <v>0.5</v>
      </c>
      <c r="S24" s="45"/>
    </row>
    <row r="25" spans="1:19" x14ac:dyDescent="0.3">
      <c r="A25" s="45"/>
      <c r="B25" s="33"/>
      <c r="C25" s="37"/>
      <c r="D25" s="38"/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9"/>
      <c r="R25" s="38"/>
      <c r="S25" s="45"/>
    </row>
    <row r="26" spans="1:19" x14ac:dyDescent="0.3">
      <c r="A26" s="45"/>
      <c r="B26" s="29" t="s">
        <v>5</v>
      </c>
      <c r="C26" s="37"/>
      <c r="D26" s="38"/>
      <c r="E26" s="37"/>
      <c r="F26" s="3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9"/>
      <c r="R26" s="38"/>
      <c r="S26" s="45"/>
    </row>
    <row r="27" spans="1:19" x14ac:dyDescent="0.3">
      <c r="A27" s="45"/>
      <c r="B27" s="33" t="s">
        <v>63</v>
      </c>
      <c r="C27" s="37">
        <v>5</v>
      </c>
      <c r="D27" s="31">
        <f>C27/'Table IX.2 (part I)'!$A55</f>
        <v>0.3125</v>
      </c>
      <c r="E27" s="37">
        <v>6</v>
      </c>
      <c r="F27" s="31">
        <f>E27/'Table IX.2 (part I)'!$A55</f>
        <v>0.375</v>
      </c>
      <c r="G27" s="37">
        <v>8</v>
      </c>
      <c r="H27" s="31">
        <f>G27/'Table IX.2 (part I)'!$A55</f>
        <v>0.5</v>
      </c>
      <c r="I27" s="37">
        <v>6</v>
      </c>
      <c r="J27" s="31">
        <f>I27/'Table IX.2 (part I)'!$A55</f>
        <v>0.375</v>
      </c>
      <c r="K27" s="37">
        <v>11</v>
      </c>
      <c r="L27" s="31">
        <f>K27/'Table IX.2 (part I)'!$A55</f>
        <v>0.6875</v>
      </c>
      <c r="M27" s="37">
        <v>1</v>
      </c>
      <c r="N27" s="31">
        <f>M27/'Table IX.2 (part I)'!$A55</f>
        <v>6.25E-2</v>
      </c>
      <c r="O27" s="37">
        <v>7</v>
      </c>
      <c r="P27" s="31">
        <f>O27/'Table IX.2 (part I)'!$A55</f>
        <v>0.4375</v>
      </c>
      <c r="Q27" s="39">
        <v>4</v>
      </c>
      <c r="R27" s="31">
        <f>Q27/'Table IX.2 (part I)'!$A55</f>
        <v>0.25</v>
      </c>
      <c r="S27" s="45"/>
    </row>
    <row r="28" spans="1:19" x14ac:dyDescent="0.3">
      <c r="A28" s="45"/>
      <c r="B28" s="33" t="s">
        <v>64</v>
      </c>
      <c r="C28" s="37">
        <v>7</v>
      </c>
      <c r="D28" s="31">
        <f>C28/'Table IX.2 (part I)'!$A56</f>
        <v>0.7</v>
      </c>
      <c r="E28" s="37">
        <v>7</v>
      </c>
      <c r="F28" s="31">
        <f>E28/'Table IX.2 (part I)'!$A56</f>
        <v>0.7</v>
      </c>
      <c r="G28" s="37">
        <v>3</v>
      </c>
      <c r="H28" s="31">
        <f>G28/'Table IX.2 (part I)'!$A56</f>
        <v>0.3</v>
      </c>
      <c r="I28" s="37">
        <v>2</v>
      </c>
      <c r="J28" s="31">
        <f>I28/'Table IX.2 (part I)'!$A56</f>
        <v>0.2</v>
      </c>
      <c r="K28" s="37">
        <v>11</v>
      </c>
      <c r="L28" s="31">
        <f>K28/'Table IX.2 (part I)'!$A56</f>
        <v>1.1000000000000001</v>
      </c>
      <c r="M28" s="37">
        <v>5</v>
      </c>
      <c r="N28" s="31">
        <f>M28/'Table IX.2 (part I)'!$A56</f>
        <v>0.5</v>
      </c>
      <c r="O28" s="37">
        <v>6</v>
      </c>
      <c r="P28" s="31">
        <f>O28/'Table IX.2 (part I)'!$A56</f>
        <v>0.6</v>
      </c>
      <c r="Q28" s="39">
        <v>2</v>
      </c>
      <c r="R28" s="31">
        <f>Q28/'Table IX.2 (part I)'!$A56</f>
        <v>0.2</v>
      </c>
      <c r="S28" s="45"/>
    </row>
    <row r="29" spans="1:19" x14ac:dyDescent="0.3">
      <c r="A29" s="45"/>
      <c r="B29" s="40" t="s">
        <v>65</v>
      </c>
      <c r="C29" s="41">
        <v>0</v>
      </c>
      <c r="D29" s="56">
        <f>C29/'Table IX.2 (part I)'!$A57</f>
        <v>0</v>
      </c>
      <c r="E29" s="41">
        <v>1</v>
      </c>
      <c r="F29" s="56">
        <f>E29/'Table IX.2 (part I)'!$A57</f>
        <v>0.2</v>
      </c>
      <c r="G29" s="41">
        <v>3</v>
      </c>
      <c r="H29" s="56">
        <f>G29/'Table IX.2 (part I)'!$A57</f>
        <v>0.6</v>
      </c>
      <c r="I29" s="41">
        <v>3</v>
      </c>
      <c r="J29" s="56">
        <f>I29/'Table IX.2 (part I)'!$A57</f>
        <v>0.6</v>
      </c>
      <c r="K29" s="41">
        <v>2</v>
      </c>
      <c r="L29" s="56">
        <f>K29/'Table IX.2 (part I)'!$A57</f>
        <v>0.4</v>
      </c>
      <c r="M29" s="41">
        <v>2</v>
      </c>
      <c r="N29" s="56">
        <f>M29/'Table IX.2 (part I)'!$A57</f>
        <v>0.4</v>
      </c>
      <c r="O29" s="41">
        <v>2</v>
      </c>
      <c r="P29" s="56">
        <f>O29/'Table IX.2 (part I)'!$A57</f>
        <v>0.4</v>
      </c>
      <c r="Q29" s="43">
        <v>0</v>
      </c>
      <c r="R29" s="56">
        <f>Q29/'Table IX.2 (part I)'!$A57</f>
        <v>0</v>
      </c>
      <c r="S29" s="45"/>
    </row>
    <row r="30" spans="1:19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3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3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</sheetData>
  <mergeCells count="10">
    <mergeCell ref="B2:R2"/>
    <mergeCell ref="C4:R4"/>
    <mergeCell ref="C5:D5"/>
    <mergeCell ref="E5:F5"/>
    <mergeCell ref="G5:H5"/>
    <mergeCell ref="I5:J5"/>
    <mergeCell ref="K5:L5"/>
    <mergeCell ref="M5:N5"/>
    <mergeCell ref="O5:P5"/>
    <mergeCell ref="Q5:R5"/>
  </mergeCells>
  <conditionalFormatting sqref="D14:D15 D25:D26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{3F10EAFB-8FE9-47B8-86D5-2F001615D224}</x14:id>
        </ext>
      </extLst>
    </cfRule>
  </conditionalFormatting>
  <conditionalFormatting sqref="F14:F15 F25:F26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{DF8ED4A3-CB78-4EE2-B321-39B71A251BDD}</x14:id>
        </ext>
      </extLst>
    </cfRule>
  </conditionalFormatting>
  <conditionalFormatting sqref="H14:H15 H25:H2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{18C086BF-0DFA-46E1-BBF4-554AA810D65C}</x14:id>
        </ext>
      </extLst>
    </cfRule>
  </conditionalFormatting>
  <conditionalFormatting sqref="J14:J15 J25:J2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{7BDAB952-CE17-4206-9366-E7281C228AD8}</x14:id>
        </ext>
      </extLst>
    </cfRule>
  </conditionalFormatting>
  <conditionalFormatting sqref="L14:L15 L25:L2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{D8584085-725C-4430-8FC9-6AE0B990BF62}</x14:id>
        </ext>
      </extLst>
    </cfRule>
  </conditionalFormatting>
  <conditionalFormatting sqref="N14:N15 N25:N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{576320A7-71D0-4A44-8B3F-101D2F2979E5}</x14:id>
        </ext>
      </extLst>
    </cfRule>
  </conditionalFormatting>
  <conditionalFormatting sqref="P14:P15 P25:P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{7EA0AE99-AF06-469C-BF91-6D10BDE8E9D8}</x14:id>
        </ext>
      </extLst>
    </cfRule>
  </conditionalFormatting>
  <conditionalFormatting sqref="R14:R15 R25:R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{79C4A464-08E9-4472-9F6A-876B9C32B036}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10EAFB-8FE9-47B8-86D5-2F001615D22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DF8ED4A3-CB78-4EE2-B321-39B71A251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18C086BF-0DFA-46E1-BBF4-554AA810D65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7BDAB952-CE17-4206-9366-E7281C228A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  <x14:conditionalFormatting xmlns:xm="http://schemas.microsoft.com/office/excel/2006/main">
          <x14:cfRule type="dataBar" id="{D8584085-725C-4430-8FC9-6AE0B990BF6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L14:L15 L25:L26</xm:sqref>
        </x14:conditionalFormatting>
        <x14:conditionalFormatting xmlns:xm="http://schemas.microsoft.com/office/excel/2006/main">
          <x14:cfRule type="dataBar" id="{576320A7-71D0-4A44-8B3F-101D2F2979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N14:N15 N25:N26</xm:sqref>
        </x14:conditionalFormatting>
        <x14:conditionalFormatting xmlns:xm="http://schemas.microsoft.com/office/excel/2006/main">
          <x14:cfRule type="dataBar" id="{7EA0AE99-AF06-469C-BF91-6D10BDE8E9D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P14:P15 P25:P26</xm:sqref>
        </x14:conditionalFormatting>
        <x14:conditionalFormatting xmlns:xm="http://schemas.microsoft.com/office/excel/2006/main">
          <x14:cfRule type="dataBar" id="{79C4A464-08E9-4472-9F6A-876B9C32B03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R14:R15 R25:R26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85" zoomScaleNormal="85" workbookViewId="0"/>
  </sheetViews>
  <sheetFormatPr defaultColWidth="9.109375" defaultRowHeight="14.4" x14ac:dyDescent="0.3"/>
  <cols>
    <col min="1" max="1" width="9.109375" style="10"/>
    <col min="2" max="2" width="29" style="10" bestFit="1" customWidth="1"/>
    <col min="3" max="16384" width="9.109375" style="10"/>
  </cols>
  <sheetData>
    <row r="1" spans="1:20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x14ac:dyDescent="0.3">
      <c r="A2" s="45"/>
      <c r="B2" s="103" t="s">
        <v>132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45"/>
      <c r="T2" s="45"/>
    </row>
    <row r="3" spans="1:20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x14ac:dyDescent="0.3">
      <c r="A4" s="45"/>
      <c r="B4" s="60"/>
      <c r="C4" s="98" t="s">
        <v>147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100"/>
      <c r="S4" s="45"/>
      <c r="T4" s="45"/>
    </row>
    <row r="5" spans="1:20" ht="93" customHeight="1" x14ac:dyDescent="0.3">
      <c r="A5" s="45"/>
      <c r="B5" s="61"/>
      <c r="C5" s="101" t="s">
        <v>6</v>
      </c>
      <c r="D5" s="102"/>
      <c r="E5" s="101" t="s">
        <v>7</v>
      </c>
      <c r="F5" s="102"/>
      <c r="G5" s="101" t="s">
        <v>8</v>
      </c>
      <c r="H5" s="102"/>
      <c r="I5" s="101" t="s">
        <v>9</v>
      </c>
      <c r="J5" s="102"/>
      <c r="K5" s="101" t="s">
        <v>10</v>
      </c>
      <c r="L5" s="102"/>
      <c r="M5" s="101" t="s">
        <v>11</v>
      </c>
      <c r="N5" s="102"/>
      <c r="O5" s="101" t="s">
        <v>12</v>
      </c>
      <c r="P5" s="102"/>
      <c r="Q5" s="101" t="s">
        <v>13</v>
      </c>
      <c r="R5" s="102"/>
      <c r="S5" s="45"/>
      <c r="T5" s="45"/>
    </row>
    <row r="6" spans="1:20" x14ac:dyDescent="0.3">
      <c r="A6" s="45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26" t="s">
        <v>2</v>
      </c>
      <c r="L6" s="27" t="s">
        <v>3</v>
      </c>
      <c r="M6" s="26" t="s">
        <v>2</v>
      </c>
      <c r="N6" s="27" t="s">
        <v>3</v>
      </c>
      <c r="O6" s="26" t="s">
        <v>2</v>
      </c>
      <c r="P6" s="27" t="s">
        <v>3</v>
      </c>
      <c r="Q6" s="28" t="s">
        <v>2</v>
      </c>
      <c r="R6" s="27" t="s">
        <v>3</v>
      </c>
      <c r="S6" s="45"/>
      <c r="T6" s="45"/>
    </row>
    <row r="7" spans="1:20" x14ac:dyDescent="0.3">
      <c r="A7" s="45"/>
      <c r="B7" s="51" t="s">
        <v>109</v>
      </c>
      <c r="C7" s="65">
        <f>SUM(C10:C13)</f>
        <v>14</v>
      </c>
      <c r="D7" s="66">
        <f>C7/'Table IX.2 (part I)'!$A63</f>
        <v>0.26923076923076922</v>
      </c>
      <c r="E7" s="65">
        <f>SUM(E10:E13)</f>
        <v>17</v>
      </c>
      <c r="F7" s="66">
        <f>E7/'Table IX.2 (part I)'!$A63</f>
        <v>0.32692307692307693</v>
      </c>
      <c r="G7" s="65">
        <f>SUM(G10:G13)</f>
        <v>20</v>
      </c>
      <c r="H7" s="66">
        <f>G7/'Table IX.2 (part I)'!$A63</f>
        <v>0.38461538461538464</v>
      </c>
      <c r="I7" s="65">
        <f>SUM(I10:I13)</f>
        <v>10</v>
      </c>
      <c r="J7" s="66">
        <f>I7/'Table IX.2 (part I)'!$A63</f>
        <v>0.19230769230769232</v>
      </c>
      <c r="K7" s="65">
        <f>SUM(K10:K13)</f>
        <v>23</v>
      </c>
      <c r="L7" s="66">
        <f>K7/'Table IX.2 (part I)'!$A63</f>
        <v>0.44230769230769229</v>
      </c>
      <c r="M7" s="65">
        <f>SUM(M10:M13)</f>
        <v>14</v>
      </c>
      <c r="N7" s="66">
        <f>M7/'Table IX.2 (part I)'!$A63</f>
        <v>0.26923076923076922</v>
      </c>
      <c r="O7" s="65">
        <f>SUM(O10:O13)</f>
        <v>23</v>
      </c>
      <c r="P7" s="66">
        <f>O7/'Table IX.2 (part I)'!$A63</f>
        <v>0.44230769230769229</v>
      </c>
      <c r="Q7" s="65">
        <f>SUM(Q10:Q13)</f>
        <v>4</v>
      </c>
      <c r="R7" s="66">
        <f>Q7/'Table IX.2 (part I)'!$A63</f>
        <v>7.6923076923076927E-2</v>
      </c>
      <c r="S7" s="45"/>
      <c r="T7" s="45"/>
    </row>
    <row r="8" spans="1:20" x14ac:dyDescent="0.3">
      <c r="A8" s="45"/>
      <c r="B8" s="33"/>
      <c r="C8" s="30"/>
      <c r="D8" s="34"/>
      <c r="E8" s="30"/>
      <c r="F8" s="34"/>
      <c r="G8" s="30"/>
      <c r="H8" s="34"/>
      <c r="I8" s="30"/>
      <c r="J8" s="34"/>
      <c r="K8" s="30"/>
      <c r="L8" s="34"/>
      <c r="M8" s="30"/>
      <c r="N8" s="34"/>
      <c r="O8" s="30"/>
      <c r="P8" s="34"/>
      <c r="Q8" s="32"/>
      <c r="R8" s="34"/>
      <c r="S8" s="45"/>
      <c r="T8" s="45"/>
    </row>
    <row r="9" spans="1:20" x14ac:dyDescent="0.3">
      <c r="A9" s="45"/>
      <c r="B9" s="29" t="s">
        <v>14</v>
      </c>
      <c r="C9" s="33"/>
      <c r="D9" s="36"/>
      <c r="E9" s="33"/>
      <c r="F9" s="36"/>
      <c r="G9" s="33"/>
      <c r="H9" s="36"/>
      <c r="I9" s="33"/>
      <c r="J9" s="36"/>
      <c r="K9" s="33"/>
      <c r="L9" s="36"/>
      <c r="M9" s="33"/>
      <c r="N9" s="36"/>
      <c r="O9" s="33"/>
      <c r="P9" s="36"/>
      <c r="Q9" s="22"/>
      <c r="R9" s="36"/>
      <c r="S9" s="45"/>
      <c r="T9" s="45"/>
    </row>
    <row r="10" spans="1:20" x14ac:dyDescent="0.3">
      <c r="A10" s="45"/>
      <c r="B10" s="33" t="s">
        <v>66</v>
      </c>
      <c r="C10" s="37">
        <v>0</v>
      </c>
      <c r="D10" s="31">
        <f>C10/'Table IX.2 (part I)'!$A66</f>
        <v>0</v>
      </c>
      <c r="E10" s="37">
        <v>8</v>
      </c>
      <c r="F10" s="31">
        <f>E10/'Table IX.2 (part I)'!$A66</f>
        <v>0.4</v>
      </c>
      <c r="G10" s="37">
        <v>10</v>
      </c>
      <c r="H10" s="31">
        <f>G10/'Table IX.2 (part I)'!$A66</f>
        <v>0.5</v>
      </c>
      <c r="I10" s="37">
        <v>7</v>
      </c>
      <c r="J10" s="31">
        <f>I10/'Table IX.2 (part I)'!$A66</f>
        <v>0.35</v>
      </c>
      <c r="K10" s="37">
        <v>9</v>
      </c>
      <c r="L10" s="31">
        <f>K10/'Table IX.2 (part I)'!$A66</f>
        <v>0.45</v>
      </c>
      <c r="M10" s="37">
        <v>10</v>
      </c>
      <c r="N10" s="31">
        <f>M10/'Table IX.2 (part I)'!$A66</f>
        <v>0.5</v>
      </c>
      <c r="O10" s="37">
        <v>10</v>
      </c>
      <c r="P10" s="31">
        <f>O10/'Table IX.2 (part I)'!$A66</f>
        <v>0.5</v>
      </c>
      <c r="Q10" s="39">
        <v>2</v>
      </c>
      <c r="R10" s="31">
        <f>Q10/'Table IX.2 (part I)'!$A66</f>
        <v>0.1</v>
      </c>
      <c r="S10" s="45"/>
      <c r="T10" s="45"/>
    </row>
    <row r="11" spans="1:20" x14ac:dyDescent="0.3">
      <c r="A11" s="45"/>
      <c r="B11" s="33" t="s">
        <v>67</v>
      </c>
      <c r="C11" s="37">
        <v>10</v>
      </c>
      <c r="D11" s="31">
        <f>C11/'Table IX.2 (part I)'!$A67</f>
        <v>0.66666666666666663</v>
      </c>
      <c r="E11" s="37">
        <v>6</v>
      </c>
      <c r="F11" s="31">
        <f>E11/'Table IX.2 (part I)'!$A67</f>
        <v>0.4</v>
      </c>
      <c r="G11" s="37">
        <v>4</v>
      </c>
      <c r="H11" s="31">
        <f>G11/'Table IX.2 (part I)'!$A67</f>
        <v>0.26666666666666666</v>
      </c>
      <c r="I11" s="37">
        <v>2</v>
      </c>
      <c r="J11" s="31">
        <f>I11/'Table IX.2 (part I)'!$A67</f>
        <v>0.13333333333333333</v>
      </c>
      <c r="K11" s="37">
        <v>7</v>
      </c>
      <c r="L11" s="31">
        <f>K11/'Table IX.2 (part I)'!$A67</f>
        <v>0.46666666666666667</v>
      </c>
      <c r="M11" s="37">
        <v>3</v>
      </c>
      <c r="N11" s="31">
        <f>M11/'Table IX.2 (part I)'!$A67</f>
        <v>0.2</v>
      </c>
      <c r="O11" s="37">
        <v>8</v>
      </c>
      <c r="P11" s="31">
        <f>O11/'Table IX.2 (part I)'!$A67</f>
        <v>0.53333333333333333</v>
      </c>
      <c r="Q11" s="39">
        <v>1</v>
      </c>
      <c r="R11" s="31">
        <f>Q11/'Table IX.2 (part I)'!$A67</f>
        <v>6.6666666666666666E-2</v>
      </c>
      <c r="S11" s="45"/>
      <c r="T11" s="45"/>
    </row>
    <row r="12" spans="1:20" x14ac:dyDescent="0.3">
      <c r="A12" s="45"/>
      <c r="B12" s="33" t="s">
        <v>68</v>
      </c>
      <c r="C12" s="37">
        <v>3</v>
      </c>
      <c r="D12" s="31">
        <f>C12/'Table IX.2 (part I)'!$A68</f>
        <v>0.25</v>
      </c>
      <c r="E12" s="37">
        <v>3</v>
      </c>
      <c r="F12" s="31">
        <f>E12/'Table IX.2 (part I)'!$A68</f>
        <v>0.25</v>
      </c>
      <c r="G12" s="37">
        <v>6</v>
      </c>
      <c r="H12" s="31">
        <f>G12/'Table IX.2 (part I)'!$A68</f>
        <v>0.5</v>
      </c>
      <c r="I12" s="37">
        <v>1</v>
      </c>
      <c r="J12" s="31">
        <f>I12/'Table IX.2 (part I)'!$A68</f>
        <v>8.3333333333333329E-2</v>
      </c>
      <c r="K12" s="37">
        <v>6</v>
      </c>
      <c r="L12" s="31">
        <f>K12/'Table IX.2 (part I)'!$A68</f>
        <v>0.5</v>
      </c>
      <c r="M12" s="37">
        <v>1</v>
      </c>
      <c r="N12" s="31">
        <f>M12/'Table IX.2 (part I)'!$A68</f>
        <v>8.3333333333333329E-2</v>
      </c>
      <c r="O12" s="37">
        <v>4</v>
      </c>
      <c r="P12" s="31">
        <f>O12/'Table IX.2 (part I)'!$A68</f>
        <v>0.33333333333333331</v>
      </c>
      <c r="Q12" s="39">
        <v>1</v>
      </c>
      <c r="R12" s="31">
        <f>Q12/'Table IX.2 (part I)'!$A68</f>
        <v>8.3333333333333329E-2</v>
      </c>
      <c r="S12" s="45"/>
      <c r="T12" s="45"/>
    </row>
    <row r="13" spans="1:20" x14ac:dyDescent="0.3">
      <c r="A13" s="45"/>
      <c r="B13" s="33" t="s">
        <v>39</v>
      </c>
      <c r="C13" s="37">
        <v>1</v>
      </c>
      <c r="D13" s="31">
        <f>C13/'Table IX.2 (part I)'!$A69</f>
        <v>0.2</v>
      </c>
      <c r="E13" s="37">
        <v>0</v>
      </c>
      <c r="F13" s="31">
        <f>E13/'Table IX.2 (part I)'!$A69</f>
        <v>0</v>
      </c>
      <c r="G13" s="37">
        <v>0</v>
      </c>
      <c r="H13" s="31">
        <f>G13/'Table IX.2 (part I)'!$A69</f>
        <v>0</v>
      </c>
      <c r="I13" s="37">
        <v>0</v>
      </c>
      <c r="J13" s="31">
        <f>I13/'Table IX.2 (part I)'!$A69</f>
        <v>0</v>
      </c>
      <c r="K13" s="37">
        <v>1</v>
      </c>
      <c r="L13" s="31">
        <f>K13/'Table IX.2 (part I)'!$A69</f>
        <v>0.2</v>
      </c>
      <c r="M13" s="37">
        <v>0</v>
      </c>
      <c r="N13" s="31">
        <f>M13/'Table IX.2 (part I)'!$A69</f>
        <v>0</v>
      </c>
      <c r="O13" s="37">
        <v>1</v>
      </c>
      <c r="P13" s="31">
        <f>O13/'Table IX.2 (part I)'!$A69</f>
        <v>0.2</v>
      </c>
      <c r="Q13" s="39">
        <v>0</v>
      </c>
      <c r="R13" s="31">
        <f>Q13/'Table IX.2 (part I)'!$A69</f>
        <v>0</v>
      </c>
      <c r="S13" s="45"/>
      <c r="T13" s="45"/>
    </row>
    <row r="14" spans="1:20" x14ac:dyDescent="0.3">
      <c r="A14" s="45"/>
      <c r="B14" s="33"/>
      <c r="C14" s="37"/>
      <c r="D14" s="38"/>
      <c r="E14" s="37"/>
      <c r="F14" s="38"/>
      <c r="G14" s="37"/>
      <c r="H14" s="38"/>
      <c r="I14" s="37"/>
      <c r="J14" s="38"/>
      <c r="K14" s="37"/>
      <c r="L14" s="38"/>
      <c r="M14" s="37"/>
      <c r="N14" s="38"/>
      <c r="O14" s="37"/>
      <c r="P14" s="38"/>
      <c r="Q14" s="39"/>
      <c r="R14" s="38"/>
      <c r="S14" s="45"/>
      <c r="T14" s="45"/>
    </row>
    <row r="15" spans="1:20" x14ac:dyDescent="0.3">
      <c r="A15" s="45"/>
      <c r="B15" s="29" t="s">
        <v>4</v>
      </c>
      <c r="C15" s="37"/>
      <c r="D15" s="38"/>
      <c r="E15" s="37"/>
      <c r="F15" s="38"/>
      <c r="G15" s="37"/>
      <c r="H15" s="38"/>
      <c r="I15" s="37"/>
      <c r="J15" s="38"/>
      <c r="K15" s="37"/>
      <c r="L15" s="38"/>
      <c r="M15" s="37"/>
      <c r="N15" s="38"/>
      <c r="O15" s="37"/>
      <c r="P15" s="38"/>
      <c r="Q15" s="39"/>
      <c r="R15" s="38"/>
      <c r="S15" s="45"/>
      <c r="T15" s="45"/>
    </row>
    <row r="16" spans="1:20" x14ac:dyDescent="0.3">
      <c r="A16" s="45"/>
      <c r="B16" s="33" t="s">
        <v>69</v>
      </c>
      <c r="C16" s="37">
        <v>3</v>
      </c>
      <c r="D16" s="31">
        <f>C16/'Table IX.2 (part I)'!$A72</f>
        <v>0.375</v>
      </c>
      <c r="E16" s="37">
        <v>3</v>
      </c>
      <c r="F16" s="31">
        <f>E16/'Table IX.2 (part I)'!$A72</f>
        <v>0.375</v>
      </c>
      <c r="G16" s="37">
        <v>2</v>
      </c>
      <c r="H16" s="31">
        <f>G16/'Table IX.2 (part I)'!$A72</f>
        <v>0.25</v>
      </c>
      <c r="I16" s="37">
        <v>2</v>
      </c>
      <c r="J16" s="31">
        <f>I16/'Table IX.2 (part I)'!$A72</f>
        <v>0.25</v>
      </c>
      <c r="K16" s="37">
        <v>5</v>
      </c>
      <c r="L16" s="31">
        <f>K16/'Table IX.2 (part I)'!$A72</f>
        <v>0.625</v>
      </c>
      <c r="M16" s="37">
        <v>1</v>
      </c>
      <c r="N16" s="31">
        <f>M16/'Table IX.2 (part I)'!$A72</f>
        <v>0.125</v>
      </c>
      <c r="O16" s="37">
        <v>1</v>
      </c>
      <c r="P16" s="31">
        <f>O16/'Table IX.2 (part I)'!$A72</f>
        <v>0.125</v>
      </c>
      <c r="Q16" s="39">
        <v>2</v>
      </c>
      <c r="R16" s="31">
        <f>Q16/'Table IX.2 (part I)'!$A72</f>
        <v>0.25</v>
      </c>
      <c r="S16" s="45"/>
      <c r="T16" s="45"/>
    </row>
    <row r="17" spans="1:20" x14ac:dyDescent="0.3">
      <c r="A17" s="45"/>
      <c r="B17" s="33" t="s">
        <v>70</v>
      </c>
      <c r="C17" s="37">
        <v>3</v>
      </c>
      <c r="D17" s="31">
        <f>C17/'Table IX.2 (part I)'!$A73</f>
        <v>0.42857142857142855</v>
      </c>
      <c r="E17" s="37">
        <v>3</v>
      </c>
      <c r="F17" s="31">
        <f>E17/'Table IX.2 (part I)'!$A73</f>
        <v>0.42857142857142855</v>
      </c>
      <c r="G17" s="37">
        <v>1</v>
      </c>
      <c r="H17" s="31">
        <f>G17/'Table IX.2 (part I)'!$A73</f>
        <v>0.14285714285714285</v>
      </c>
      <c r="I17" s="37">
        <v>0</v>
      </c>
      <c r="J17" s="31">
        <f>I17/'Table IX.2 (part I)'!$A73</f>
        <v>0</v>
      </c>
      <c r="K17" s="37">
        <v>1</v>
      </c>
      <c r="L17" s="31">
        <f>K17/'Table IX.2 (part I)'!$A73</f>
        <v>0.14285714285714285</v>
      </c>
      <c r="M17" s="37">
        <v>2</v>
      </c>
      <c r="N17" s="31">
        <f>M17/'Table IX.2 (part I)'!$A73</f>
        <v>0.2857142857142857</v>
      </c>
      <c r="O17" s="37">
        <v>4</v>
      </c>
      <c r="P17" s="31">
        <f>O17/'Table IX.2 (part I)'!$A73</f>
        <v>0.5714285714285714</v>
      </c>
      <c r="Q17" s="39">
        <v>0</v>
      </c>
      <c r="R17" s="31">
        <f>Q17/'Table IX.2 (part I)'!$A73</f>
        <v>0</v>
      </c>
      <c r="S17" s="45"/>
      <c r="T17" s="45"/>
    </row>
    <row r="18" spans="1:20" x14ac:dyDescent="0.3">
      <c r="A18" s="45"/>
      <c r="B18" s="33" t="s">
        <v>71</v>
      </c>
      <c r="C18" s="37">
        <v>4</v>
      </c>
      <c r="D18" s="31">
        <f>C18/'Table IX.2 (part I)'!$A74</f>
        <v>0.66666666666666663</v>
      </c>
      <c r="E18" s="37">
        <v>2</v>
      </c>
      <c r="F18" s="31">
        <f>E18/'Table IX.2 (part I)'!$A74</f>
        <v>0.33333333333333331</v>
      </c>
      <c r="G18" s="37">
        <v>1</v>
      </c>
      <c r="H18" s="31">
        <f>G18/'Table IX.2 (part I)'!$A74</f>
        <v>0.16666666666666666</v>
      </c>
      <c r="I18" s="37">
        <v>0</v>
      </c>
      <c r="J18" s="31">
        <f>I18/'Table IX.2 (part I)'!$A74</f>
        <v>0</v>
      </c>
      <c r="K18" s="37">
        <v>1</v>
      </c>
      <c r="L18" s="31">
        <f>K18/'Table IX.2 (part I)'!$A74</f>
        <v>0.16666666666666666</v>
      </c>
      <c r="M18" s="37">
        <v>1</v>
      </c>
      <c r="N18" s="31">
        <f>M18/'Table IX.2 (part I)'!$A74</f>
        <v>0.16666666666666666</v>
      </c>
      <c r="O18" s="37">
        <v>1</v>
      </c>
      <c r="P18" s="31">
        <f>O18/'Table IX.2 (part I)'!$A74</f>
        <v>0.16666666666666666</v>
      </c>
      <c r="Q18" s="39">
        <v>0</v>
      </c>
      <c r="R18" s="31">
        <f>Q18/'Table IX.2 (part I)'!$A74</f>
        <v>0</v>
      </c>
      <c r="S18" s="45"/>
      <c r="T18" s="45"/>
    </row>
    <row r="19" spans="1:20" x14ac:dyDescent="0.3">
      <c r="A19" s="45"/>
      <c r="B19" s="33" t="s">
        <v>45</v>
      </c>
      <c r="C19" s="37">
        <v>2</v>
      </c>
      <c r="D19" s="31">
        <f>C19/'Table IX.2 (part I)'!$A75</f>
        <v>0.5</v>
      </c>
      <c r="E19" s="37">
        <v>0</v>
      </c>
      <c r="F19" s="31">
        <f>E19/'Table IX.2 (part I)'!$A75</f>
        <v>0</v>
      </c>
      <c r="G19" s="37">
        <v>2</v>
      </c>
      <c r="H19" s="31">
        <f>G19/'Table IX.2 (part I)'!$A75</f>
        <v>0.5</v>
      </c>
      <c r="I19" s="37">
        <v>0</v>
      </c>
      <c r="J19" s="31">
        <f>I19/'Table IX.2 (part I)'!$A75</f>
        <v>0</v>
      </c>
      <c r="K19" s="37">
        <v>2</v>
      </c>
      <c r="L19" s="31">
        <f>K19/'Table IX.2 (part I)'!$A75</f>
        <v>0.5</v>
      </c>
      <c r="M19" s="37">
        <v>0</v>
      </c>
      <c r="N19" s="31">
        <f>M19/'Table IX.2 (part I)'!$A75</f>
        <v>0</v>
      </c>
      <c r="O19" s="37">
        <v>2</v>
      </c>
      <c r="P19" s="31">
        <f>O19/'Table IX.2 (part I)'!$A75</f>
        <v>0.5</v>
      </c>
      <c r="Q19" s="39">
        <v>0</v>
      </c>
      <c r="R19" s="31">
        <f>Q19/'Table IX.2 (part I)'!$A75</f>
        <v>0</v>
      </c>
      <c r="S19" s="45"/>
      <c r="T19" s="45"/>
    </row>
    <row r="20" spans="1:20" x14ac:dyDescent="0.3">
      <c r="A20" s="45"/>
      <c r="B20" s="33" t="s">
        <v>46</v>
      </c>
      <c r="C20" s="37">
        <v>0</v>
      </c>
      <c r="D20" s="31">
        <f>C20/'Table IX.2 (part I)'!$A76</f>
        <v>0</v>
      </c>
      <c r="E20" s="37">
        <v>0</v>
      </c>
      <c r="F20" s="31">
        <f>E20/'Table IX.2 (part I)'!$A76</f>
        <v>0</v>
      </c>
      <c r="G20" s="37">
        <v>1</v>
      </c>
      <c r="H20" s="31">
        <f>G20/'Table IX.2 (part I)'!$A76</f>
        <v>0.5</v>
      </c>
      <c r="I20" s="37">
        <v>0</v>
      </c>
      <c r="J20" s="31">
        <f>I20/'Table IX.2 (part I)'!$A76</f>
        <v>0</v>
      </c>
      <c r="K20" s="37">
        <v>1</v>
      </c>
      <c r="L20" s="31">
        <f>K20/'Table IX.2 (part I)'!$A76</f>
        <v>0.5</v>
      </c>
      <c r="M20" s="37">
        <v>0</v>
      </c>
      <c r="N20" s="31">
        <f>M20/'Table IX.2 (part I)'!$A76</f>
        <v>0</v>
      </c>
      <c r="O20" s="37">
        <v>1</v>
      </c>
      <c r="P20" s="31">
        <f>O20/'Table IX.2 (part I)'!$A76</f>
        <v>0.5</v>
      </c>
      <c r="Q20" s="39">
        <v>0</v>
      </c>
      <c r="R20" s="31">
        <f>Q20/'Table IX.2 (part I)'!$A76</f>
        <v>0</v>
      </c>
      <c r="S20" s="45"/>
      <c r="T20" s="45"/>
    </row>
    <row r="21" spans="1:20" x14ac:dyDescent="0.3">
      <c r="A21" s="45"/>
      <c r="B21" s="33" t="s">
        <v>72</v>
      </c>
      <c r="C21" s="37">
        <v>1</v>
      </c>
      <c r="D21" s="31">
        <f>C21/'Table IX.2 (part I)'!$A77</f>
        <v>0.2</v>
      </c>
      <c r="E21" s="37">
        <v>0</v>
      </c>
      <c r="F21" s="31">
        <f>E21/'Table IX.2 (part I)'!$A77</f>
        <v>0</v>
      </c>
      <c r="G21" s="37">
        <v>2</v>
      </c>
      <c r="H21" s="31">
        <f>G21/'Table IX.2 (part I)'!$A77</f>
        <v>0.4</v>
      </c>
      <c r="I21" s="37">
        <v>0</v>
      </c>
      <c r="J21" s="31">
        <f>I21/'Table IX.2 (part I)'!$A77</f>
        <v>0</v>
      </c>
      <c r="K21" s="37">
        <v>3</v>
      </c>
      <c r="L21" s="31">
        <f>K21/'Table IX.2 (part I)'!$A77</f>
        <v>0.6</v>
      </c>
      <c r="M21" s="37">
        <v>0</v>
      </c>
      <c r="N21" s="31">
        <f>M21/'Table IX.2 (part I)'!$A77</f>
        <v>0</v>
      </c>
      <c r="O21" s="37">
        <v>3</v>
      </c>
      <c r="P21" s="31">
        <f>O21/'Table IX.2 (part I)'!$A77</f>
        <v>0.6</v>
      </c>
      <c r="Q21" s="39">
        <v>0</v>
      </c>
      <c r="R21" s="31">
        <f>Q21/'Table IX.2 (part I)'!$A77</f>
        <v>0</v>
      </c>
      <c r="S21" s="45"/>
      <c r="T21" s="45"/>
    </row>
    <row r="22" spans="1:20" x14ac:dyDescent="0.3">
      <c r="A22" s="45"/>
      <c r="B22" s="33" t="s">
        <v>24</v>
      </c>
      <c r="C22" s="37">
        <v>0</v>
      </c>
      <c r="D22" s="31">
        <f>C22/'Table IX.2 (part I)'!$A78</f>
        <v>0</v>
      </c>
      <c r="E22" s="37">
        <v>5</v>
      </c>
      <c r="F22" s="31">
        <f>E22/'Table IX.2 (part I)'!$A78</f>
        <v>0.45454545454545453</v>
      </c>
      <c r="G22" s="37">
        <v>6</v>
      </c>
      <c r="H22" s="31">
        <f>G22/'Table IX.2 (part I)'!$A78</f>
        <v>0.54545454545454541</v>
      </c>
      <c r="I22" s="37">
        <v>4</v>
      </c>
      <c r="J22" s="31">
        <f>I22/'Table IX.2 (part I)'!$A78</f>
        <v>0.36363636363636365</v>
      </c>
      <c r="K22" s="37">
        <v>6</v>
      </c>
      <c r="L22" s="31">
        <f>K22/'Table IX.2 (part I)'!$A78</f>
        <v>0.54545454545454541</v>
      </c>
      <c r="M22" s="37">
        <v>6</v>
      </c>
      <c r="N22" s="31">
        <f>M22/'Table IX.2 (part I)'!$A78</f>
        <v>0.54545454545454541</v>
      </c>
      <c r="O22" s="37">
        <v>7</v>
      </c>
      <c r="P22" s="31">
        <f>O22/'Table IX.2 (part I)'!$A78</f>
        <v>0.63636363636363635</v>
      </c>
      <c r="Q22" s="39">
        <v>2</v>
      </c>
      <c r="R22" s="31">
        <f>Q22/'Table IX.2 (part I)'!$A78</f>
        <v>0.18181818181818182</v>
      </c>
      <c r="S22" s="45"/>
      <c r="T22" s="45"/>
    </row>
    <row r="23" spans="1:20" x14ac:dyDescent="0.3">
      <c r="A23" s="45"/>
      <c r="B23" s="33" t="s">
        <v>25</v>
      </c>
      <c r="C23" s="37">
        <v>1</v>
      </c>
      <c r="D23" s="31">
        <f>C23/'Table IX.2 (part I)'!$A79</f>
        <v>0.25</v>
      </c>
      <c r="E23" s="62">
        <v>2</v>
      </c>
      <c r="F23" s="63">
        <f>E23/'Table IX.2 (part I)'!$A79</f>
        <v>0.5</v>
      </c>
      <c r="G23" s="62">
        <v>2</v>
      </c>
      <c r="H23" s="63">
        <f>G23/'Table IX.2 (part I)'!$A79</f>
        <v>0.5</v>
      </c>
      <c r="I23" s="37">
        <v>2</v>
      </c>
      <c r="J23" s="31">
        <f>I23/'Table IX.2 (part I)'!$A79</f>
        <v>0.5</v>
      </c>
      <c r="K23" s="37">
        <v>3</v>
      </c>
      <c r="L23" s="31">
        <f>K23/'Table IX.2 (part I)'!$A79</f>
        <v>0.75</v>
      </c>
      <c r="M23" s="37">
        <v>3</v>
      </c>
      <c r="N23" s="31">
        <f>M23/'Table IX.2 (part I)'!$A79</f>
        <v>0.75</v>
      </c>
      <c r="O23" s="37">
        <v>2</v>
      </c>
      <c r="P23" s="31">
        <f>O23/'Table IX.2 (part I)'!$A79</f>
        <v>0.5</v>
      </c>
      <c r="Q23" s="39">
        <v>0</v>
      </c>
      <c r="R23" s="31">
        <f>Q23/'Table IX.2 (part I)'!$A79</f>
        <v>0</v>
      </c>
      <c r="S23" s="45"/>
      <c r="T23" s="45"/>
    </row>
    <row r="24" spans="1:20" x14ac:dyDescent="0.3">
      <c r="A24" s="45"/>
      <c r="B24" s="33" t="s">
        <v>26</v>
      </c>
      <c r="C24" s="37"/>
      <c r="D24" s="31">
        <f>C24/'Table IX.2 (part I)'!$A80</f>
        <v>0</v>
      </c>
      <c r="E24" s="37">
        <v>2</v>
      </c>
      <c r="F24" s="31">
        <f>E24/'Table IX.2 (part I)'!$A80</f>
        <v>0.4</v>
      </c>
      <c r="G24" s="37">
        <v>2</v>
      </c>
      <c r="H24" s="31">
        <f>G24/'Table IX.2 (part I)'!$A80</f>
        <v>0.4</v>
      </c>
      <c r="I24" s="37">
        <v>2</v>
      </c>
      <c r="J24" s="31">
        <f>I24/'Table IX.2 (part I)'!$A80</f>
        <v>0.4</v>
      </c>
      <c r="K24" s="37">
        <v>1</v>
      </c>
      <c r="L24" s="31">
        <f>K24/'Table IX.2 (part I)'!$A80</f>
        <v>0.2</v>
      </c>
      <c r="M24" s="37">
        <v>1</v>
      </c>
      <c r="N24" s="31">
        <f>M24/'Table IX.2 (part I)'!$A80</f>
        <v>0.2</v>
      </c>
      <c r="O24" s="37">
        <v>2</v>
      </c>
      <c r="P24" s="31">
        <f>O24/'Table IX.2 (part I)'!$A80</f>
        <v>0.4</v>
      </c>
      <c r="Q24" s="39">
        <v>0</v>
      </c>
      <c r="R24" s="31">
        <f>Q24/'Table IX.2 (part I)'!$A80</f>
        <v>0</v>
      </c>
      <c r="S24" s="45"/>
      <c r="T24" s="45"/>
    </row>
    <row r="25" spans="1:20" x14ac:dyDescent="0.3">
      <c r="A25" s="45"/>
      <c r="B25" s="33"/>
      <c r="C25" s="37"/>
      <c r="D25" s="38"/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9"/>
      <c r="R25" s="38"/>
      <c r="S25" s="45"/>
      <c r="T25" s="45"/>
    </row>
    <row r="26" spans="1:20" x14ac:dyDescent="0.3">
      <c r="A26" s="45"/>
      <c r="B26" s="29" t="s">
        <v>5</v>
      </c>
      <c r="C26" s="37"/>
      <c r="D26" s="38"/>
      <c r="E26" s="37"/>
      <c r="F26" s="38"/>
      <c r="G26" s="37"/>
      <c r="H26" s="38"/>
      <c r="I26" s="37"/>
      <c r="J26" s="38"/>
      <c r="K26" s="37"/>
      <c r="L26" s="38"/>
      <c r="M26" s="37"/>
      <c r="N26" s="38"/>
      <c r="O26" s="37"/>
      <c r="P26" s="38"/>
      <c r="Q26" s="39"/>
      <c r="R26" s="38"/>
      <c r="S26" s="45"/>
      <c r="T26" s="45"/>
    </row>
    <row r="27" spans="1:20" x14ac:dyDescent="0.3">
      <c r="A27" s="45"/>
      <c r="B27" s="33" t="s">
        <v>27</v>
      </c>
      <c r="C27" s="37">
        <v>3</v>
      </c>
      <c r="D27" s="31">
        <f>C27/'Table IX.2 (part I)'!$A83</f>
        <v>0.16666666666666666</v>
      </c>
      <c r="E27" s="37">
        <v>5</v>
      </c>
      <c r="F27" s="31">
        <f>E27/'Table IX.2 (part I)'!$A83</f>
        <v>0.27777777777777779</v>
      </c>
      <c r="G27" s="37">
        <v>8</v>
      </c>
      <c r="H27" s="31">
        <f>G27/'Table IX.2 (part I)'!$A83</f>
        <v>0.44444444444444442</v>
      </c>
      <c r="I27" s="37">
        <v>5</v>
      </c>
      <c r="J27" s="31">
        <f>I27/'Table IX.2 (part I)'!$A83</f>
        <v>0.27777777777777779</v>
      </c>
      <c r="K27" s="37">
        <v>10</v>
      </c>
      <c r="L27" s="31">
        <f>K27/'Table IX.2 (part I)'!$A83</f>
        <v>0.55555555555555558</v>
      </c>
      <c r="M27" s="37">
        <v>3</v>
      </c>
      <c r="N27" s="31">
        <f>M27/'Table IX.2 (part I)'!$A83</f>
        <v>0.16666666666666666</v>
      </c>
      <c r="O27" s="37">
        <v>8</v>
      </c>
      <c r="P27" s="31">
        <f>O27/'Table IX.2 (part I)'!$A83</f>
        <v>0.44444444444444442</v>
      </c>
      <c r="Q27" s="39">
        <v>1</v>
      </c>
      <c r="R27" s="31">
        <f>Q27/'Table IX.2 (part I)'!$A83</f>
        <v>5.5555555555555552E-2</v>
      </c>
      <c r="S27" s="45"/>
      <c r="T27" s="45"/>
    </row>
    <row r="28" spans="1:20" x14ac:dyDescent="0.3">
      <c r="A28" s="45"/>
      <c r="B28" s="33" t="s">
        <v>28</v>
      </c>
      <c r="C28" s="37">
        <v>6</v>
      </c>
      <c r="D28" s="31">
        <f>C28/'Table IX.2 (part I)'!$A84</f>
        <v>0.3</v>
      </c>
      <c r="E28" s="37">
        <v>6</v>
      </c>
      <c r="F28" s="31">
        <f>E28/'Table IX.2 (part I)'!$A84</f>
        <v>0.3</v>
      </c>
      <c r="G28" s="37">
        <v>8</v>
      </c>
      <c r="H28" s="31">
        <f>G28/'Table IX.2 (part I)'!$A84</f>
        <v>0.4</v>
      </c>
      <c r="I28" s="37">
        <v>3</v>
      </c>
      <c r="J28" s="31">
        <f>I28/'Table IX.2 (part I)'!$A84</f>
        <v>0.15</v>
      </c>
      <c r="K28" s="37">
        <v>8</v>
      </c>
      <c r="L28" s="31">
        <f>K28/'Table IX.2 (part I)'!$A84</f>
        <v>0.4</v>
      </c>
      <c r="M28" s="37">
        <v>5</v>
      </c>
      <c r="N28" s="31">
        <f>M28/'Table IX.2 (part I)'!$A84</f>
        <v>0.25</v>
      </c>
      <c r="O28" s="37">
        <v>9</v>
      </c>
      <c r="P28" s="31">
        <f>O28/'Table IX.2 (part I)'!$A84</f>
        <v>0.45</v>
      </c>
      <c r="Q28" s="39">
        <v>0</v>
      </c>
      <c r="R28" s="31">
        <f>Q28/'Table IX.2 (part I)'!$A84</f>
        <v>0</v>
      </c>
      <c r="S28" s="45"/>
      <c r="T28" s="45"/>
    </row>
    <row r="29" spans="1:20" x14ac:dyDescent="0.3">
      <c r="A29" s="45"/>
      <c r="B29" s="40" t="s">
        <v>29</v>
      </c>
      <c r="C29" s="41">
        <v>5</v>
      </c>
      <c r="D29" s="56">
        <f>C29/'Table IX.2 (part I)'!$A85</f>
        <v>0.29411764705882354</v>
      </c>
      <c r="E29" s="41">
        <v>6</v>
      </c>
      <c r="F29" s="56">
        <f>E29/'Table IX.2 (part I)'!$A85</f>
        <v>0.35294117647058826</v>
      </c>
      <c r="G29" s="41">
        <v>4</v>
      </c>
      <c r="H29" s="56">
        <f>G29/'Table IX.2 (part I)'!$A85</f>
        <v>0.23529411764705882</v>
      </c>
      <c r="I29" s="41">
        <v>2</v>
      </c>
      <c r="J29" s="56">
        <f>I29/'Table IX.2 (part I)'!$A85</f>
        <v>0.11764705882352941</v>
      </c>
      <c r="K29" s="41">
        <v>5</v>
      </c>
      <c r="L29" s="56">
        <f>K29/'Table IX.2 (part I)'!$A85</f>
        <v>0.29411764705882354</v>
      </c>
      <c r="M29" s="41">
        <v>6</v>
      </c>
      <c r="N29" s="56">
        <f>M29/'Table IX.2 (part I)'!$A85</f>
        <v>0.35294117647058826</v>
      </c>
      <c r="O29" s="41">
        <v>6</v>
      </c>
      <c r="P29" s="56">
        <f>O29/'Table IX.2 (part I)'!$A85</f>
        <v>0.35294117647058826</v>
      </c>
      <c r="Q29" s="43">
        <v>3</v>
      </c>
      <c r="R29" s="56">
        <f>Q29/'Table IX.2 (part I)'!$A85</f>
        <v>0.17647058823529413</v>
      </c>
      <c r="S29" s="45"/>
      <c r="T29" s="45"/>
    </row>
    <row r="30" spans="1:20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0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</sheetData>
  <mergeCells count="10">
    <mergeCell ref="B2:R2"/>
    <mergeCell ref="C4:R4"/>
    <mergeCell ref="C5:D5"/>
    <mergeCell ref="E5:F5"/>
    <mergeCell ref="G5:H5"/>
    <mergeCell ref="I5:J5"/>
    <mergeCell ref="K5:L5"/>
    <mergeCell ref="M5:N5"/>
    <mergeCell ref="O5:P5"/>
    <mergeCell ref="Q5:R5"/>
  </mergeCells>
  <conditionalFormatting sqref="D14:D15 D25:D26">
    <cfRule type="dataBar" priority="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{7D288627-53EE-45DB-A5A8-31878D9D189B}</x14:id>
        </ext>
      </extLst>
    </cfRule>
  </conditionalFormatting>
  <conditionalFormatting sqref="F14:F15 F25:F26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{C4CB61BC-12A5-48D0-8643-9CB4E988AB9B}</x14:id>
        </ext>
      </extLst>
    </cfRule>
  </conditionalFormatting>
  <conditionalFormatting sqref="H14:H15 H25:H26">
    <cfRule type="dataBar" priority="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{E443D5DC-CB5E-4988-A9E6-0C4E5D8FB7CD}</x14:id>
        </ext>
      </extLst>
    </cfRule>
  </conditionalFormatting>
  <conditionalFormatting sqref="J14:J15 J25:J2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{D99C680C-2AD8-4D45-B8E5-BC4CFC70D855}</x14:id>
        </ext>
      </extLst>
    </cfRule>
  </conditionalFormatting>
  <conditionalFormatting sqref="L14:L15 L25:L2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{2A7390A7-F5FF-4D70-8F97-B10110EE719B}</x14:id>
        </ext>
      </extLst>
    </cfRule>
  </conditionalFormatting>
  <conditionalFormatting sqref="N14:N15 N25:N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{904BBE5F-9C2E-4EF7-BD4F-B9E5E49C4757}</x14:id>
        </ext>
      </extLst>
    </cfRule>
  </conditionalFormatting>
  <conditionalFormatting sqref="P14:P15 P25:P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{7A512E9F-1DEC-4567-8A25-EC669DA3FFDE}</x14:id>
        </ext>
      </extLst>
    </cfRule>
  </conditionalFormatting>
  <conditionalFormatting sqref="R14:R15 R25:R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{EF320718-406C-4FCB-8161-FC1397EB47CF}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288627-53EE-45DB-A5A8-31878D9D18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C4CB61BC-12A5-48D0-8643-9CB4E988AB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E443D5DC-CB5E-4988-A9E6-0C4E5D8FB7C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D99C680C-2AD8-4D45-B8E5-BC4CFC70D85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  <x14:conditionalFormatting xmlns:xm="http://schemas.microsoft.com/office/excel/2006/main">
          <x14:cfRule type="dataBar" id="{2A7390A7-F5FF-4D70-8F97-B10110EE719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L14:L15 L25:L26</xm:sqref>
        </x14:conditionalFormatting>
        <x14:conditionalFormatting xmlns:xm="http://schemas.microsoft.com/office/excel/2006/main">
          <x14:cfRule type="dataBar" id="{904BBE5F-9C2E-4EF7-BD4F-B9E5E49C475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N14:N15 N25:N26</xm:sqref>
        </x14:conditionalFormatting>
        <x14:conditionalFormatting xmlns:xm="http://schemas.microsoft.com/office/excel/2006/main">
          <x14:cfRule type="dataBar" id="{7A512E9F-1DEC-4567-8A25-EC669DA3FFD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P14:P15 P25:P26</xm:sqref>
        </x14:conditionalFormatting>
        <x14:conditionalFormatting xmlns:xm="http://schemas.microsoft.com/office/excel/2006/main">
          <x14:cfRule type="dataBar" id="{EF320718-406C-4FCB-8161-FC1397EB47C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R14:R15 R25:R26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zoomScale="80" zoomScaleNormal="80" workbookViewId="0"/>
  </sheetViews>
  <sheetFormatPr defaultColWidth="9.109375" defaultRowHeight="14.4" x14ac:dyDescent="0.3"/>
  <cols>
    <col min="1" max="1" width="9.109375" style="10"/>
    <col min="2" max="2" width="27.88671875" style="10" bestFit="1" customWidth="1"/>
    <col min="3" max="13" width="8.88671875" style="10" customWidth="1"/>
    <col min="14" max="17" width="9.109375" style="10"/>
    <col min="18" max="19" width="8.88671875" style="10" customWidth="1"/>
    <col min="20" max="23" width="9.109375" style="10"/>
    <col min="24" max="24" width="2.6640625" style="10" customWidth="1"/>
    <col min="25" max="32" width="9.33203125" style="10" customWidth="1"/>
    <col min="33" max="34" width="10.6640625" style="10" customWidth="1"/>
    <col min="35" max="16384" width="9.109375" style="10"/>
  </cols>
  <sheetData>
    <row r="1" spans="1:24" x14ac:dyDescent="0.3">
      <c r="A1" s="45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22"/>
      <c r="N1" s="106"/>
      <c r="O1" s="106"/>
      <c r="P1" s="107"/>
      <c r="Q1" s="107"/>
      <c r="R1" s="7"/>
      <c r="S1" s="7"/>
    </row>
    <row r="2" spans="1:24" x14ac:dyDescent="0.3">
      <c r="A2" s="45"/>
      <c r="B2" s="97" t="s">
        <v>133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22"/>
      <c r="N2" s="32"/>
      <c r="O2" s="32"/>
      <c r="P2" s="13"/>
      <c r="Q2" s="13"/>
      <c r="R2" s="7"/>
      <c r="S2" s="7"/>
    </row>
    <row r="3" spans="1:24" x14ac:dyDescent="0.3">
      <c r="A3" s="45"/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32"/>
      <c r="O3" s="32"/>
      <c r="P3" s="13"/>
      <c r="Q3" s="13"/>
    </row>
    <row r="4" spans="1:24" x14ac:dyDescent="0.3">
      <c r="A4" s="45"/>
      <c r="B4" s="47"/>
      <c r="C4" s="108" t="s">
        <v>148</v>
      </c>
      <c r="D4" s="109"/>
      <c r="E4" s="109"/>
      <c r="F4" s="109"/>
      <c r="G4" s="109"/>
      <c r="H4" s="109"/>
      <c r="I4" s="109"/>
      <c r="J4" s="109"/>
      <c r="K4" s="109"/>
      <c r="L4" s="110"/>
      <c r="M4" s="45"/>
      <c r="N4" s="45"/>
      <c r="O4" s="45"/>
    </row>
    <row r="5" spans="1:24" ht="88.2" customHeight="1" x14ac:dyDescent="0.3">
      <c r="A5" s="45"/>
      <c r="B5" s="68"/>
      <c r="C5" s="111" t="s">
        <v>73</v>
      </c>
      <c r="D5" s="112"/>
      <c r="E5" s="113" t="s">
        <v>74</v>
      </c>
      <c r="F5" s="113"/>
      <c r="G5" s="113" t="s">
        <v>75</v>
      </c>
      <c r="H5" s="113"/>
      <c r="I5" s="113" t="s">
        <v>76</v>
      </c>
      <c r="J5" s="113"/>
      <c r="K5" s="113" t="s">
        <v>77</v>
      </c>
      <c r="L5" s="112"/>
      <c r="M5" s="45"/>
      <c r="N5" s="45"/>
      <c r="O5" s="45"/>
    </row>
    <row r="6" spans="1:24" ht="19.2" customHeight="1" x14ac:dyDescent="0.3">
      <c r="A6" s="45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28" t="s">
        <v>2</v>
      </c>
      <c r="L6" s="27" t="s">
        <v>3</v>
      </c>
      <c r="M6" s="45"/>
      <c r="N6" s="45"/>
      <c r="O6" s="45"/>
    </row>
    <row r="7" spans="1:24" ht="19.2" customHeight="1" x14ac:dyDescent="0.3">
      <c r="A7" s="50">
        <v>50</v>
      </c>
      <c r="B7" s="29" t="s">
        <v>107</v>
      </c>
      <c r="C7" s="65">
        <f>SUM(C10:C13)</f>
        <v>26</v>
      </c>
      <c r="D7" s="69">
        <f>C7/$A7</f>
        <v>0.52</v>
      </c>
      <c r="E7" s="65">
        <f>SUM(E10:E13)</f>
        <v>27</v>
      </c>
      <c r="F7" s="66">
        <f>E7/$A7</f>
        <v>0.54</v>
      </c>
      <c r="G7" s="65">
        <f>SUM(G10:G13)</f>
        <v>16</v>
      </c>
      <c r="H7" s="66">
        <f>G7/$A7</f>
        <v>0.32</v>
      </c>
      <c r="I7" s="65">
        <f>SUM(I10:I13)</f>
        <v>25</v>
      </c>
      <c r="J7" s="66">
        <f>I7/$A7</f>
        <v>0.5</v>
      </c>
      <c r="K7" s="70">
        <f>SUM(K10:K13)</f>
        <v>17</v>
      </c>
      <c r="L7" s="66">
        <f>K7/$A7</f>
        <v>0.34</v>
      </c>
      <c r="M7" s="45"/>
      <c r="N7" s="45"/>
      <c r="O7" s="45"/>
    </row>
    <row r="8" spans="1:24" ht="19.2" customHeight="1" x14ac:dyDescent="0.3">
      <c r="A8" s="52"/>
      <c r="B8" s="33"/>
      <c r="C8" s="30"/>
      <c r="D8" s="32"/>
      <c r="E8" s="37"/>
      <c r="F8" s="34"/>
      <c r="G8" s="37"/>
      <c r="H8" s="34"/>
      <c r="I8" s="37"/>
      <c r="J8" s="34"/>
      <c r="K8" s="32"/>
      <c r="L8" s="34"/>
      <c r="M8" s="45"/>
      <c r="N8" s="45"/>
      <c r="O8" s="45"/>
    </row>
    <row r="9" spans="1:24" x14ac:dyDescent="0.3">
      <c r="A9" s="52"/>
      <c r="B9" s="29" t="s">
        <v>14</v>
      </c>
      <c r="C9" s="37"/>
      <c r="D9" s="39"/>
      <c r="E9" s="37"/>
      <c r="F9" s="71"/>
      <c r="G9" s="37"/>
      <c r="H9" s="71"/>
      <c r="I9" s="37"/>
      <c r="J9" s="71"/>
      <c r="K9" s="39"/>
      <c r="L9" s="71"/>
      <c r="M9" s="54"/>
      <c r="N9" s="45"/>
      <c r="O9" s="45"/>
    </row>
    <row r="10" spans="1:24" x14ac:dyDescent="0.3">
      <c r="A10" s="50">
        <v>14</v>
      </c>
      <c r="B10" s="33" t="s">
        <v>40</v>
      </c>
      <c r="C10" s="72">
        <v>9</v>
      </c>
      <c r="D10" s="73">
        <f t="shared" ref="D10:F13" si="0">C10/$A10</f>
        <v>0.6428571428571429</v>
      </c>
      <c r="E10" s="72">
        <v>8</v>
      </c>
      <c r="F10" s="31">
        <f t="shared" si="0"/>
        <v>0.5714285714285714</v>
      </c>
      <c r="G10" s="37">
        <v>6</v>
      </c>
      <c r="H10" s="31">
        <f t="shared" ref="H10:H13" si="1">G10/$A10</f>
        <v>0.42857142857142855</v>
      </c>
      <c r="I10" s="37">
        <v>10</v>
      </c>
      <c r="J10" s="31">
        <f t="shared" ref="J10:J13" si="2">I10/$A10</f>
        <v>0.7142857142857143</v>
      </c>
      <c r="K10" s="74">
        <v>4</v>
      </c>
      <c r="L10" s="31">
        <f t="shared" ref="L10:L13" si="3">K10/$A10</f>
        <v>0.2857142857142857</v>
      </c>
      <c r="M10" s="75"/>
      <c r="N10" s="45"/>
      <c r="O10" s="45"/>
      <c r="X10" s="15"/>
    </row>
    <row r="11" spans="1:24" x14ac:dyDescent="0.3">
      <c r="A11" s="50">
        <v>17</v>
      </c>
      <c r="B11" s="33" t="s">
        <v>41</v>
      </c>
      <c r="C11" s="72">
        <v>8</v>
      </c>
      <c r="D11" s="73">
        <f t="shared" si="0"/>
        <v>0.47058823529411764</v>
      </c>
      <c r="E11" s="72">
        <v>8</v>
      </c>
      <c r="F11" s="31">
        <f t="shared" si="0"/>
        <v>0.47058823529411764</v>
      </c>
      <c r="G11" s="37">
        <v>4</v>
      </c>
      <c r="H11" s="31">
        <f t="shared" si="1"/>
        <v>0.23529411764705882</v>
      </c>
      <c r="I11" s="37">
        <v>7</v>
      </c>
      <c r="J11" s="31">
        <f t="shared" si="2"/>
        <v>0.41176470588235292</v>
      </c>
      <c r="K11" s="74">
        <v>7</v>
      </c>
      <c r="L11" s="31">
        <f t="shared" si="3"/>
        <v>0.41176470588235292</v>
      </c>
      <c r="M11" s="75"/>
      <c r="N11" s="45"/>
      <c r="O11" s="45"/>
      <c r="X11" s="15"/>
    </row>
    <row r="12" spans="1:24" x14ac:dyDescent="0.3">
      <c r="A12" s="50">
        <v>14</v>
      </c>
      <c r="B12" s="33" t="s">
        <v>42</v>
      </c>
      <c r="C12" s="72">
        <v>7</v>
      </c>
      <c r="D12" s="73">
        <f t="shared" si="0"/>
        <v>0.5</v>
      </c>
      <c r="E12" s="72">
        <v>8</v>
      </c>
      <c r="F12" s="31">
        <f t="shared" si="0"/>
        <v>0.5714285714285714</v>
      </c>
      <c r="G12" s="37">
        <v>4</v>
      </c>
      <c r="H12" s="31">
        <f t="shared" si="1"/>
        <v>0.2857142857142857</v>
      </c>
      <c r="I12" s="37">
        <v>7</v>
      </c>
      <c r="J12" s="31">
        <f t="shared" si="2"/>
        <v>0.5</v>
      </c>
      <c r="K12" s="74">
        <v>5</v>
      </c>
      <c r="L12" s="31">
        <f t="shared" si="3"/>
        <v>0.35714285714285715</v>
      </c>
      <c r="M12" s="75"/>
      <c r="N12" s="45"/>
      <c r="O12" s="45"/>
      <c r="X12" s="15"/>
    </row>
    <row r="13" spans="1:24" x14ac:dyDescent="0.3">
      <c r="A13" s="50">
        <v>5</v>
      </c>
      <c r="B13" s="33" t="s">
        <v>39</v>
      </c>
      <c r="C13" s="72">
        <v>2</v>
      </c>
      <c r="D13" s="73">
        <f t="shared" si="0"/>
        <v>0.4</v>
      </c>
      <c r="E13" s="72">
        <v>3</v>
      </c>
      <c r="F13" s="31">
        <f t="shared" si="0"/>
        <v>0.6</v>
      </c>
      <c r="G13" s="37">
        <v>2</v>
      </c>
      <c r="H13" s="31">
        <f t="shared" si="1"/>
        <v>0.4</v>
      </c>
      <c r="I13" s="37">
        <v>1</v>
      </c>
      <c r="J13" s="31">
        <f t="shared" si="2"/>
        <v>0.2</v>
      </c>
      <c r="K13" s="74">
        <v>1</v>
      </c>
      <c r="L13" s="31">
        <f t="shared" si="3"/>
        <v>0.2</v>
      </c>
      <c r="M13" s="75"/>
      <c r="N13" s="45"/>
      <c r="O13" s="45"/>
      <c r="X13" s="15"/>
    </row>
    <row r="14" spans="1:24" x14ac:dyDescent="0.3">
      <c r="A14" s="50"/>
      <c r="B14" s="33"/>
      <c r="C14" s="72"/>
      <c r="D14" s="76"/>
      <c r="E14" s="72"/>
      <c r="F14" s="38"/>
      <c r="G14" s="37"/>
      <c r="H14" s="38"/>
      <c r="I14" s="37"/>
      <c r="J14" s="38"/>
      <c r="K14" s="74"/>
      <c r="L14" s="38"/>
      <c r="M14" s="75"/>
      <c r="N14" s="45"/>
      <c r="O14" s="45"/>
      <c r="X14" s="15"/>
    </row>
    <row r="15" spans="1:24" x14ac:dyDescent="0.3">
      <c r="A15" s="50"/>
      <c r="B15" s="29" t="s">
        <v>4</v>
      </c>
      <c r="C15" s="72"/>
      <c r="D15" s="76"/>
      <c r="E15" s="72"/>
      <c r="F15" s="38"/>
      <c r="G15" s="37"/>
      <c r="H15" s="38"/>
      <c r="I15" s="37"/>
      <c r="J15" s="38"/>
      <c r="K15" s="74"/>
      <c r="L15" s="38"/>
      <c r="M15" s="75"/>
      <c r="N15" s="45"/>
      <c r="O15" s="45"/>
      <c r="X15" s="15"/>
    </row>
    <row r="16" spans="1:24" x14ac:dyDescent="0.3">
      <c r="A16" s="50">
        <v>7</v>
      </c>
      <c r="B16" s="33" t="s">
        <v>43</v>
      </c>
      <c r="C16" s="72">
        <v>3</v>
      </c>
      <c r="D16" s="73">
        <f t="shared" ref="D16:F24" si="4">C16/$A16</f>
        <v>0.42857142857142855</v>
      </c>
      <c r="E16" s="72">
        <v>4</v>
      </c>
      <c r="F16" s="31">
        <f t="shared" si="4"/>
        <v>0.5714285714285714</v>
      </c>
      <c r="G16" s="37">
        <v>1</v>
      </c>
      <c r="H16" s="31">
        <f t="shared" ref="H16:H24" si="5">G16/$A16</f>
        <v>0.14285714285714285</v>
      </c>
      <c r="I16" s="37">
        <v>4</v>
      </c>
      <c r="J16" s="31">
        <f t="shared" ref="J16:J24" si="6">I16/$A16</f>
        <v>0.5714285714285714</v>
      </c>
      <c r="K16" s="74">
        <v>4</v>
      </c>
      <c r="L16" s="31">
        <f t="shared" ref="L16:L24" si="7">K16/$A16</f>
        <v>0.5714285714285714</v>
      </c>
      <c r="M16" s="75"/>
      <c r="N16" s="45"/>
      <c r="O16" s="45"/>
      <c r="X16" s="15"/>
    </row>
    <row r="17" spans="1:24" x14ac:dyDescent="0.3">
      <c r="A17" s="50">
        <v>6</v>
      </c>
      <c r="B17" s="33" t="s">
        <v>44</v>
      </c>
      <c r="C17" s="72">
        <v>3</v>
      </c>
      <c r="D17" s="73">
        <f t="shared" si="4"/>
        <v>0.5</v>
      </c>
      <c r="E17" s="72">
        <v>3</v>
      </c>
      <c r="F17" s="31">
        <f t="shared" si="4"/>
        <v>0.5</v>
      </c>
      <c r="G17" s="37">
        <v>2</v>
      </c>
      <c r="H17" s="31">
        <f t="shared" si="5"/>
        <v>0.33333333333333331</v>
      </c>
      <c r="I17" s="37">
        <v>4</v>
      </c>
      <c r="J17" s="31">
        <f t="shared" si="6"/>
        <v>0.66666666666666663</v>
      </c>
      <c r="K17" s="74">
        <v>0</v>
      </c>
      <c r="L17" s="31">
        <f t="shared" si="7"/>
        <v>0</v>
      </c>
      <c r="M17" s="75"/>
      <c r="N17" s="45"/>
      <c r="O17" s="45"/>
      <c r="X17" s="15"/>
    </row>
    <row r="18" spans="1:24" x14ac:dyDescent="0.3">
      <c r="A18" s="50">
        <v>11</v>
      </c>
      <c r="B18" s="33" t="s">
        <v>20</v>
      </c>
      <c r="C18" s="72">
        <v>5</v>
      </c>
      <c r="D18" s="73">
        <f t="shared" si="4"/>
        <v>0.45454545454545453</v>
      </c>
      <c r="E18" s="72">
        <v>4</v>
      </c>
      <c r="F18" s="31">
        <f t="shared" si="4"/>
        <v>0.36363636363636365</v>
      </c>
      <c r="G18" s="37">
        <v>2</v>
      </c>
      <c r="H18" s="31">
        <f t="shared" si="5"/>
        <v>0.18181818181818182</v>
      </c>
      <c r="I18" s="37">
        <v>3</v>
      </c>
      <c r="J18" s="31">
        <f t="shared" si="6"/>
        <v>0.27272727272727271</v>
      </c>
      <c r="K18" s="74">
        <v>5</v>
      </c>
      <c r="L18" s="31">
        <f t="shared" si="7"/>
        <v>0.45454545454545453</v>
      </c>
      <c r="M18" s="75"/>
      <c r="N18" s="45"/>
      <c r="O18" s="45"/>
      <c r="X18" s="15"/>
    </row>
    <row r="19" spans="1:24" x14ac:dyDescent="0.3">
      <c r="A19" s="50">
        <v>4</v>
      </c>
      <c r="B19" s="33" t="s">
        <v>45</v>
      </c>
      <c r="C19" s="72">
        <v>1</v>
      </c>
      <c r="D19" s="73">
        <f t="shared" si="4"/>
        <v>0.25</v>
      </c>
      <c r="E19" s="72">
        <v>2</v>
      </c>
      <c r="F19" s="31">
        <f t="shared" si="4"/>
        <v>0.5</v>
      </c>
      <c r="G19" s="37">
        <v>1</v>
      </c>
      <c r="H19" s="31">
        <f t="shared" si="5"/>
        <v>0.25</v>
      </c>
      <c r="I19" s="37">
        <v>1</v>
      </c>
      <c r="J19" s="31">
        <f t="shared" si="6"/>
        <v>0.25</v>
      </c>
      <c r="K19" s="74">
        <v>2</v>
      </c>
      <c r="L19" s="31">
        <f t="shared" si="7"/>
        <v>0.5</v>
      </c>
      <c r="M19" s="75"/>
      <c r="N19" s="45"/>
      <c r="O19" s="45"/>
      <c r="X19" s="15"/>
    </row>
    <row r="20" spans="1:24" x14ac:dyDescent="0.3">
      <c r="A20" s="50">
        <v>2</v>
      </c>
      <c r="B20" s="33" t="s">
        <v>46</v>
      </c>
      <c r="C20" s="72">
        <v>2</v>
      </c>
      <c r="D20" s="73">
        <f t="shared" si="4"/>
        <v>1</v>
      </c>
      <c r="E20" s="72">
        <v>2</v>
      </c>
      <c r="F20" s="31">
        <f t="shared" si="4"/>
        <v>1</v>
      </c>
      <c r="G20" s="37">
        <v>2</v>
      </c>
      <c r="H20" s="31">
        <f t="shared" si="5"/>
        <v>1</v>
      </c>
      <c r="I20" s="37">
        <v>2</v>
      </c>
      <c r="J20" s="31">
        <f t="shared" si="6"/>
        <v>1</v>
      </c>
      <c r="K20" s="74">
        <v>1</v>
      </c>
      <c r="L20" s="31">
        <f t="shared" si="7"/>
        <v>0.5</v>
      </c>
      <c r="M20" s="75"/>
      <c r="N20" s="45"/>
      <c r="O20" s="45"/>
      <c r="X20" s="15"/>
    </row>
    <row r="21" spans="1:24" x14ac:dyDescent="0.3">
      <c r="A21" s="50">
        <v>8</v>
      </c>
      <c r="B21" s="33" t="s">
        <v>47</v>
      </c>
      <c r="C21" s="72">
        <v>4</v>
      </c>
      <c r="D21" s="73">
        <f t="shared" si="4"/>
        <v>0.5</v>
      </c>
      <c r="E21" s="72">
        <v>4</v>
      </c>
      <c r="F21" s="31">
        <f t="shared" si="4"/>
        <v>0.5</v>
      </c>
      <c r="G21" s="37">
        <v>2</v>
      </c>
      <c r="H21" s="31">
        <f t="shared" si="5"/>
        <v>0.25</v>
      </c>
      <c r="I21" s="37">
        <v>1</v>
      </c>
      <c r="J21" s="31">
        <f t="shared" si="6"/>
        <v>0.125</v>
      </c>
      <c r="K21" s="74">
        <v>1</v>
      </c>
      <c r="L21" s="31">
        <f t="shared" si="7"/>
        <v>0.125</v>
      </c>
      <c r="M21" s="75"/>
      <c r="N21" s="45"/>
      <c r="O21" s="45"/>
      <c r="X21" s="15"/>
    </row>
    <row r="22" spans="1:24" x14ac:dyDescent="0.3">
      <c r="A22" s="50">
        <v>7</v>
      </c>
      <c r="B22" s="33" t="s">
        <v>48</v>
      </c>
      <c r="C22" s="72">
        <v>4</v>
      </c>
      <c r="D22" s="73">
        <f t="shared" si="4"/>
        <v>0.5714285714285714</v>
      </c>
      <c r="E22" s="72">
        <v>6</v>
      </c>
      <c r="F22" s="31">
        <f t="shared" si="4"/>
        <v>0.8571428571428571</v>
      </c>
      <c r="G22" s="37">
        <v>5</v>
      </c>
      <c r="H22" s="31">
        <f t="shared" si="5"/>
        <v>0.7142857142857143</v>
      </c>
      <c r="I22" s="37">
        <v>7</v>
      </c>
      <c r="J22" s="31">
        <f t="shared" si="6"/>
        <v>1</v>
      </c>
      <c r="K22" s="74">
        <v>3</v>
      </c>
      <c r="L22" s="31">
        <f t="shared" si="7"/>
        <v>0.42857142857142855</v>
      </c>
      <c r="M22" s="75"/>
      <c r="N22" s="45"/>
      <c r="O22" s="45"/>
      <c r="X22" s="15"/>
    </row>
    <row r="23" spans="1:24" x14ac:dyDescent="0.3">
      <c r="A23" s="50">
        <v>3</v>
      </c>
      <c r="B23" s="33" t="s">
        <v>49</v>
      </c>
      <c r="C23" s="72">
        <v>2</v>
      </c>
      <c r="D23" s="73">
        <f t="shared" si="4"/>
        <v>0.66666666666666663</v>
      </c>
      <c r="E23" s="72">
        <v>1</v>
      </c>
      <c r="F23" s="31">
        <f t="shared" si="4"/>
        <v>0.33333333333333331</v>
      </c>
      <c r="G23" s="37">
        <v>0</v>
      </c>
      <c r="H23" s="31">
        <f t="shared" si="5"/>
        <v>0</v>
      </c>
      <c r="I23" s="37">
        <v>1</v>
      </c>
      <c r="J23" s="31">
        <f t="shared" si="6"/>
        <v>0.33333333333333331</v>
      </c>
      <c r="K23" s="74">
        <v>1</v>
      </c>
      <c r="L23" s="31">
        <f t="shared" si="7"/>
        <v>0.33333333333333331</v>
      </c>
      <c r="M23" s="75"/>
      <c r="N23" s="45"/>
      <c r="O23" s="45"/>
      <c r="X23" s="15"/>
    </row>
    <row r="24" spans="1:24" x14ac:dyDescent="0.3">
      <c r="A24" s="50">
        <v>2</v>
      </c>
      <c r="B24" s="33" t="s">
        <v>50</v>
      </c>
      <c r="C24" s="72">
        <v>2</v>
      </c>
      <c r="D24" s="73">
        <f t="shared" si="4"/>
        <v>1</v>
      </c>
      <c r="E24" s="72">
        <v>1</v>
      </c>
      <c r="F24" s="31">
        <f t="shared" si="4"/>
        <v>0.5</v>
      </c>
      <c r="G24" s="37">
        <v>1</v>
      </c>
      <c r="H24" s="31">
        <f t="shared" si="5"/>
        <v>0.5</v>
      </c>
      <c r="I24" s="37">
        <v>1</v>
      </c>
      <c r="J24" s="31">
        <f t="shared" si="6"/>
        <v>0.5</v>
      </c>
      <c r="K24" s="74">
        <v>1</v>
      </c>
      <c r="L24" s="31">
        <f t="shared" si="7"/>
        <v>0.5</v>
      </c>
      <c r="M24" s="75"/>
      <c r="N24" s="45"/>
      <c r="O24" s="45"/>
      <c r="X24" s="15"/>
    </row>
    <row r="25" spans="1:24" x14ac:dyDescent="0.3">
      <c r="A25" s="50"/>
      <c r="B25" s="33"/>
      <c r="C25" s="72"/>
      <c r="D25" s="76"/>
      <c r="E25" s="72"/>
      <c r="F25" s="38"/>
      <c r="G25" s="37"/>
      <c r="H25" s="38"/>
      <c r="I25" s="37"/>
      <c r="J25" s="38"/>
      <c r="K25" s="74"/>
      <c r="L25" s="38"/>
      <c r="M25" s="75"/>
      <c r="N25" s="45"/>
      <c r="O25" s="45"/>
      <c r="X25" s="15"/>
    </row>
    <row r="26" spans="1:24" x14ac:dyDescent="0.3">
      <c r="A26" s="50"/>
      <c r="B26" s="29" t="s">
        <v>5</v>
      </c>
      <c r="C26" s="72"/>
      <c r="D26" s="76"/>
      <c r="E26" s="72"/>
      <c r="F26" s="38"/>
      <c r="G26" s="37"/>
      <c r="H26" s="38"/>
      <c r="I26" s="37"/>
      <c r="J26" s="38"/>
      <c r="K26" s="74"/>
      <c r="L26" s="38"/>
      <c r="M26" s="75"/>
      <c r="N26" s="45"/>
      <c r="O26" s="45"/>
      <c r="X26" s="15"/>
    </row>
    <row r="27" spans="1:24" x14ac:dyDescent="0.3">
      <c r="A27" s="50">
        <v>22</v>
      </c>
      <c r="B27" s="33" t="s">
        <v>27</v>
      </c>
      <c r="C27" s="72">
        <v>12</v>
      </c>
      <c r="D27" s="73">
        <f t="shared" ref="D27:F29" si="8">C27/$A27</f>
        <v>0.54545454545454541</v>
      </c>
      <c r="E27" s="72">
        <v>12</v>
      </c>
      <c r="F27" s="31">
        <f t="shared" si="8"/>
        <v>0.54545454545454541</v>
      </c>
      <c r="G27" s="37">
        <v>8</v>
      </c>
      <c r="H27" s="31">
        <f t="shared" ref="H27:H29" si="9">G27/$A27</f>
        <v>0.36363636363636365</v>
      </c>
      <c r="I27" s="37">
        <v>13</v>
      </c>
      <c r="J27" s="31">
        <f t="shared" ref="J27:J29" si="10">I27/$A27</f>
        <v>0.59090909090909094</v>
      </c>
      <c r="K27" s="74">
        <v>9</v>
      </c>
      <c r="L27" s="31">
        <f t="shared" ref="L27:L29" si="11">K27/$A27</f>
        <v>0.40909090909090912</v>
      </c>
      <c r="M27" s="75"/>
      <c r="N27" s="45"/>
      <c r="O27" s="45"/>
      <c r="X27" s="15"/>
    </row>
    <row r="28" spans="1:24" x14ac:dyDescent="0.3">
      <c r="A28" s="50">
        <v>17</v>
      </c>
      <c r="B28" s="33" t="s">
        <v>28</v>
      </c>
      <c r="C28" s="72">
        <v>9</v>
      </c>
      <c r="D28" s="73">
        <f t="shared" si="8"/>
        <v>0.52941176470588236</v>
      </c>
      <c r="E28" s="72">
        <v>9</v>
      </c>
      <c r="F28" s="31">
        <f t="shared" si="8"/>
        <v>0.52941176470588236</v>
      </c>
      <c r="G28" s="37">
        <v>4</v>
      </c>
      <c r="H28" s="31">
        <f t="shared" si="9"/>
        <v>0.23529411764705882</v>
      </c>
      <c r="I28" s="37">
        <v>6</v>
      </c>
      <c r="J28" s="31">
        <f t="shared" si="10"/>
        <v>0.35294117647058826</v>
      </c>
      <c r="K28" s="74">
        <v>5</v>
      </c>
      <c r="L28" s="31">
        <f t="shared" si="11"/>
        <v>0.29411764705882354</v>
      </c>
      <c r="M28" s="75"/>
      <c r="N28" s="45"/>
      <c r="O28" s="45"/>
      <c r="X28" s="15"/>
    </row>
    <row r="29" spans="1:24" x14ac:dyDescent="0.3">
      <c r="A29" s="52">
        <v>16</v>
      </c>
      <c r="B29" s="40" t="s">
        <v>51</v>
      </c>
      <c r="C29" s="77">
        <v>5</v>
      </c>
      <c r="D29" s="78">
        <f t="shared" si="8"/>
        <v>0.3125</v>
      </c>
      <c r="E29" s="77">
        <v>6</v>
      </c>
      <c r="F29" s="56">
        <f t="shared" si="8"/>
        <v>0.375</v>
      </c>
      <c r="G29" s="41">
        <v>4</v>
      </c>
      <c r="H29" s="56">
        <f t="shared" si="9"/>
        <v>0.25</v>
      </c>
      <c r="I29" s="41">
        <v>6</v>
      </c>
      <c r="J29" s="56">
        <f t="shared" si="10"/>
        <v>0.375</v>
      </c>
      <c r="K29" s="79">
        <v>3</v>
      </c>
      <c r="L29" s="56">
        <f t="shared" si="11"/>
        <v>0.1875</v>
      </c>
      <c r="M29" s="75"/>
      <c r="N29" s="45"/>
      <c r="O29" s="45"/>
      <c r="X29" s="15"/>
    </row>
    <row r="30" spans="1:24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24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24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91.2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5" spans="1:15" ht="19.2" customHeight="1" x14ac:dyDescent="0.3">
      <c r="A35" s="19">
        <v>31</v>
      </c>
    </row>
    <row r="36" spans="1:15" x14ac:dyDescent="0.3">
      <c r="A36" s="20"/>
    </row>
    <row r="37" spans="1:15" x14ac:dyDescent="0.3">
      <c r="A37" s="20"/>
    </row>
    <row r="38" spans="1:15" x14ac:dyDescent="0.3">
      <c r="A38" s="19">
        <v>11</v>
      </c>
    </row>
    <row r="39" spans="1:15" x14ac:dyDescent="0.3">
      <c r="A39" s="19">
        <v>12</v>
      </c>
    </row>
    <row r="40" spans="1:15" x14ac:dyDescent="0.3">
      <c r="A40" s="19">
        <v>5</v>
      </c>
    </row>
    <row r="41" spans="1:15" x14ac:dyDescent="0.3">
      <c r="A41" s="19">
        <v>3</v>
      </c>
    </row>
    <row r="42" spans="1:15" x14ac:dyDescent="0.3">
      <c r="A42" s="19"/>
    </row>
    <row r="43" spans="1:15" x14ac:dyDescent="0.3">
      <c r="A43" s="19"/>
    </row>
    <row r="44" spans="1:15" x14ac:dyDescent="0.3">
      <c r="A44" s="19">
        <v>4</v>
      </c>
    </row>
    <row r="45" spans="1:15" x14ac:dyDescent="0.3">
      <c r="A45" s="19">
        <v>1</v>
      </c>
    </row>
    <row r="46" spans="1:15" x14ac:dyDescent="0.3">
      <c r="A46" s="19">
        <v>8</v>
      </c>
    </row>
    <row r="47" spans="1:15" x14ac:dyDescent="0.3">
      <c r="A47" s="19">
        <v>1</v>
      </c>
    </row>
    <row r="48" spans="1:15" x14ac:dyDescent="0.3">
      <c r="A48" s="19">
        <v>1</v>
      </c>
    </row>
    <row r="49" spans="1:1" x14ac:dyDescent="0.3">
      <c r="A49" s="19">
        <v>6</v>
      </c>
    </row>
    <row r="50" spans="1:1" x14ac:dyDescent="0.3">
      <c r="A50" s="19">
        <v>6</v>
      </c>
    </row>
    <row r="51" spans="1:1" x14ac:dyDescent="0.3">
      <c r="A51" s="19">
        <v>3</v>
      </c>
    </row>
    <row r="52" spans="1:1" x14ac:dyDescent="0.3">
      <c r="A52" s="19">
        <v>2</v>
      </c>
    </row>
    <row r="53" spans="1:1" x14ac:dyDescent="0.3">
      <c r="A53" s="19"/>
    </row>
    <row r="54" spans="1:1" x14ac:dyDescent="0.3">
      <c r="A54" s="19"/>
    </row>
    <row r="55" spans="1:1" x14ac:dyDescent="0.3">
      <c r="A55" s="19">
        <v>16</v>
      </c>
    </row>
    <row r="56" spans="1:1" x14ac:dyDescent="0.3">
      <c r="A56" s="19">
        <v>10</v>
      </c>
    </row>
    <row r="57" spans="1:1" x14ac:dyDescent="0.3">
      <c r="A57" s="20">
        <v>5</v>
      </c>
    </row>
    <row r="61" spans="1:1" ht="91.2" customHeight="1" x14ac:dyDescent="0.3"/>
    <row r="63" spans="1:1" ht="19.2" customHeight="1" x14ac:dyDescent="0.3">
      <c r="A63" s="19">
        <v>52</v>
      </c>
    </row>
    <row r="64" spans="1:1" x14ac:dyDescent="0.3">
      <c r="A64" s="20"/>
    </row>
    <row r="65" spans="1:1" x14ac:dyDescent="0.3">
      <c r="A65" s="20"/>
    </row>
    <row r="66" spans="1:1" x14ac:dyDescent="0.3">
      <c r="A66" s="19">
        <v>20</v>
      </c>
    </row>
    <row r="67" spans="1:1" x14ac:dyDescent="0.3">
      <c r="A67" s="19">
        <v>15</v>
      </c>
    </row>
    <row r="68" spans="1:1" x14ac:dyDescent="0.3">
      <c r="A68" s="19">
        <v>12</v>
      </c>
    </row>
    <row r="69" spans="1:1" x14ac:dyDescent="0.3">
      <c r="A69" s="19">
        <v>5</v>
      </c>
    </row>
    <row r="70" spans="1:1" x14ac:dyDescent="0.3">
      <c r="A70" s="19"/>
    </row>
    <row r="71" spans="1:1" x14ac:dyDescent="0.3">
      <c r="A71" s="19"/>
    </row>
    <row r="72" spans="1:1" x14ac:dyDescent="0.3">
      <c r="A72" s="19">
        <v>8</v>
      </c>
    </row>
    <row r="73" spans="1:1" x14ac:dyDescent="0.3">
      <c r="A73" s="19">
        <v>7</v>
      </c>
    </row>
    <row r="74" spans="1:1" x14ac:dyDescent="0.3">
      <c r="A74" s="19">
        <v>6</v>
      </c>
    </row>
    <row r="75" spans="1:1" x14ac:dyDescent="0.3">
      <c r="A75" s="19">
        <v>4</v>
      </c>
    </row>
    <row r="76" spans="1:1" x14ac:dyDescent="0.3">
      <c r="A76" s="19">
        <v>2</v>
      </c>
    </row>
    <row r="77" spans="1:1" x14ac:dyDescent="0.3">
      <c r="A77" s="19">
        <v>5</v>
      </c>
    </row>
    <row r="78" spans="1:1" x14ac:dyDescent="0.3">
      <c r="A78" s="19">
        <v>11</v>
      </c>
    </row>
    <row r="79" spans="1:1" x14ac:dyDescent="0.3">
      <c r="A79" s="19">
        <v>4</v>
      </c>
    </row>
    <row r="80" spans="1:1" x14ac:dyDescent="0.3">
      <c r="A80" s="19">
        <v>5</v>
      </c>
    </row>
    <row r="81" spans="1:1" x14ac:dyDescent="0.3">
      <c r="A81" s="19"/>
    </row>
    <row r="82" spans="1:1" x14ac:dyDescent="0.3">
      <c r="A82" s="19"/>
    </row>
    <row r="83" spans="1:1" x14ac:dyDescent="0.3">
      <c r="A83" s="19">
        <v>18</v>
      </c>
    </row>
    <row r="84" spans="1:1" x14ac:dyDescent="0.3">
      <c r="A84" s="19">
        <v>20</v>
      </c>
    </row>
    <row r="85" spans="1:1" x14ac:dyDescent="0.3">
      <c r="A85" s="20">
        <v>14</v>
      </c>
    </row>
  </sheetData>
  <mergeCells count="9">
    <mergeCell ref="N1:O1"/>
    <mergeCell ref="P1:Q1"/>
    <mergeCell ref="C4:L4"/>
    <mergeCell ref="C5:D5"/>
    <mergeCell ref="E5:F5"/>
    <mergeCell ref="G5:H5"/>
    <mergeCell ref="I5:J5"/>
    <mergeCell ref="K5:L5"/>
    <mergeCell ref="B2:L2"/>
  </mergeCells>
  <conditionalFormatting sqref="D14:D15 D25:D26">
    <cfRule type="dataBar" priority="2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{4F34E1BD-51F3-485B-ABCB-E1EB016E115A}</x14:id>
        </ext>
      </extLst>
    </cfRule>
  </conditionalFormatting>
  <conditionalFormatting sqref="F14:F15 F25:F26">
    <cfRule type="dataBar" priority="2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{7007B69A-DED4-4174-BF8B-38205FD28B98}</x14:id>
        </ext>
      </extLst>
    </cfRule>
  </conditionalFormatting>
  <conditionalFormatting sqref="H14:H15 H25:H26">
    <cfRule type="dataBar" priority="2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{D93C9B40-AA5C-461E-B773-0CA7B2F45584}</x14:id>
        </ext>
      </extLst>
    </cfRule>
  </conditionalFormatting>
  <conditionalFormatting sqref="J14:J15 J25:J26">
    <cfRule type="dataBar" priority="2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{605A7015-DA62-4910-9989-5EEFD83EECF5}</x14:id>
        </ext>
      </extLst>
    </cfRule>
  </conditionalFormatting>
  <conditionalFormatting sqref="L14:L15 L25:L26">
    <cfRule type="dataBar" priority="2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{0C4E2C9B-BADB-4E6F-8365-B6A106BA538D}</x14:id>
        </ext>
      </extLst>
    </cfRule>
  </conditionalFormatting>
  <pageMargins left="0.7" right="0.7" top="0.75" bottom="0.75" header="0.3" footer="0.3"/>
  <pageSetup scale="53" orientation="portrait" r:id="rId1"/>
  <colBreaks count="1" manualBreakCount="1">
    <brk id="12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34E1BD-51F3-485B-ABCB-E1EB016E115A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7007B69A-DED4-4174-BF8B-38205FD28B9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D93C9B40-AA5C-461E-B773-0CA7B2F4558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605A7015-DA62-4910-9989-5EEFD83EECF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  <x14:conditionalFormatting xmlns:xm="http://schemas.microsoft.com/office/excel/2006/main">
          <x14:cfRule type="dataBar" id="{0C4E2C9B-BADB-4E6F-8365-B6A106BA538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L14:L15 L25:L26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5" zoomScaleNormal="85" workbookViewId="0"/>
  </sheetViews>
  <sheetFormatPr defaultColWidth="9.109375" defaultRowHeight="14.4" x14ac:dyDescent="0.3"/>
  <cols>
    <col min="1" max="1" width="9.109375" style="10"/>
    <col min="2" max="2" width="29" style="10" bestFit="1" customWidth="1"/>
    <col min="3" max="16384" width="9.109375" style="10"/>
  </cols>
  <sheetData>
    <row r="1" spans="1:13" x14ac:dyDescent="0.3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3">
      <c r="A2" s="45"/>
      <c r="B2" s="97" t="s">
        <v>134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45"/>
    </row>
    <row r="3" spans="1:13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x14ac:dyDescent="0.3">
      <c r="A4" s="45"/>
      <c r="B4" s="47"/>
      <c r="C4" s="108" t="s">
        <v>149</v>
      </c>
      <c r="D4" s="109"/>
      <c r="E4" s="109"/>
      <c r="F4" s="109"/>
      <c r="G4" s="109"/>
      <c r="H4" s="109"/>
      <c r="I4" s="109"/>
      <c r="J4" s="109"/>
      <c r="K4" s="109"/>
      <c r="L4" s="110"/>
      <c r="M4" s="45"/>
    </row>
    <row r="5" spans="1:13" ht="60.75" customHeight="1" x14ac:dyDescent="0.3">
      <c r="A5" s="45"/>
      <c r="B5" s="68"/>
      <c r="C5" s="111" t="s">
        <v>73</v>
      </c>
      <c r="D5" s="112"/>
      <c r="E5" s="113" t="s">
        <v>74</v>
      </c>
      <c r="F5" s="113"/>
      <c r="G5" s="113" t="s">
        <v>75</v>
      </c>
      <c r="H5" s="113"/>
      <c r="I5" s="113" t="s">
        <v>76</v>
      </c>
      <c r="J5" s="113"/>
      <c r="K5" s="113" t="s">
        <v>77</v>
      </c>
      <c r="L5" s="112"/>
      <c r="M5" s="45"/>
    </row>
    <row r="6" spans="1:13" x14ac:dyDescent="0.3">
      <c r="A6" s="45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28" t="s">
        <v>2</v>
      </c>
      <c r="L6" s="27" t="s">
        <v>3</v>
      </c>
      <c r="M6" s="45"/>
    </row>
    <row r="7" spans="1:13" x14ac:dyDescent="0.3">
      <c r="A7" s="45"/>
      <c r="B7" s="51" t="s">
        <v>108</v>
      </c>
      <c r="C7" s="65">
        <f>SUM(C10:C13)</f>
        <v>20</v>
      </c>
      <c r="D7" s="69">
        <f>C7/'Table IX.3 (part I)'!$A35</f>
        <v>0.64516129032258063</v>
      </c>
      <c r="E7" s="65">
        <f>SUM(E10:E13)</f>
        <v>18</v>
      </c>
      <c r="F7" s="66">
        <f>E7/'Table IX.3 (part I)'!$A35</f>
        <v>0.58064516129032262</v>
      </c>
      <c r="G7" s="65">
        <f>SUM(G10:G13)</f>
        <v>11</v>
      </c>
      <c r="H7" s="66">
        <f>G7/'Table IX.3 (part I)'!$A35</f>
        <v>0.35483870967741937</v>
      </c>
      <c r="I7" s="65">
        <f>SUM(I10:I13)</f>
        <v>16</v>
      </c>
      <c r="J7" s="66">
        <f>I7/'Table IX.3 (part I)'!$A35</f>
        <v>0.5161290322580645</v>
      </c>
      <c r="K7" s="70">
        <f>SUM(K10:K13)</f>
        <v>10</v>
      </c>
      <c r="L7" s="66">
        <f>K7/'Table IX.3 (part I)'!$A35</f>
        <v>0.32258064516129031</v>
      </c>
      <c r="M7" s="45"/>
    </row>
    <row r="8" spans="1:13" x14ac:dyDescent="0.3">
      <c r="A8" s="45"/>
      <c r="B8" s="33"/>
      <c r="C8" s="30"/>
      <c r="D8" s="32"/>
      <c r="E8" s="37"/>
      <c r="F8" s="34"/>
      <c r="G8" s="37"/>
      <c r="H8" s="34"/>
      <c r="I8" s="37"/>
      <c r="J8" s="34"/>
      <c r="K8" s="32"/>
      <c r="L8" s="34"/>
      <c r="M8" s="45"/>
    </row>
    <row r="9" spans="1:13" x14ac:dyDescent="0.3">
      <c r="A9" s="45"/>
      <c r="B9" s="29" t="s">
        <v>14</v>
      </c>
      <c r="C9" s="37"/>
      <c r="D9" s="39"/>
      <c r="E9" s="37"/>
      <c r="F9" s="71"/>
      <c r="G9" s="37"/>
      <c r="H9" s="71"/>
      <c r="I9" s="37"/>
      <c r="J9" s="71"/>
      <c r="K9" s="39"/>
      <c r="L9" s="71"/>
      <c r="M9" s="45"/>
    </row>
    <row r="10" spans="1:13" x14ac:dyDescent="0.3">
      <c r="A10" s="45"/>
      <c r="B10" s="33" t="s">
        <v>52</v>
      </c>
      <c r="C10" s="72">
        <v>8</v>
      </c>
      <c r="D10" s="73">
        <f>C10/'Table IX.3 (part I)'!$A38</f>
        <v>0.72727272727272729</v>
      </c>
      <c r="E10" s="72">
        <v>7</v>
      </c>
      <c r="F10" s="31">
        <f>E10/'Table IX.3 (part I)'!$A38</f>
        <v>0.63636363636363635</v>
      </c>
      <c r="G10" s="37">
        <v>5</v>
      </c>
      <c r="H10" s="31">
        <f>G10/'Table IX.3 (part I)'!$A38</f>
        <v>0.45454545454545453</v>
      </c>
      <c r="I10" s="37">
        <v>9</v>
      </c>
      <c r="J10" s="31">
        <f>I10/'Table IX.3 (part I)'!$A38</f>
        <v>0.81818181818181823</v>
      </c>
      <c r="K10" s="74">
        <v>3</v>
      </c>
      <c r="L10" s="31">
        <f>K10/'Table IX.3 (part I)'!$A38</f>
        <v>0.27272727272727271</v>
      </c>
      <c r="M10" s="45"/>
    </row>
    <row r="11" spans="1:13" x14ac:dyDescent="0.3">
      <c r="A11" s="45"/>
      <c r="B11" s="33" t="s">
        <v>53</v>
      </c>
      <c r="C11" s="72">
        <v>5</v>
      </c>
      <c r="D11" s="73">
        <f>C11/'Table IX.3 (part I)'!$A39</f>
        <v>0.41666666666666669</v>
      </c>
      <c r="E11" s="72">
        <v>4</v>
      </c>
      <c r="F11" s="31">
        <f>E11/'Table IX.3 (part I)'!$A39</f>
        <v>0.33333333333333331</v>
      </c>
      <c r="G11" s="37">
        <v>2</v>
      </c>
      <c r="H11" s="31">
        <f>G11/'Table IX.3 (part I)'!$A39</f>
        <v>0.16666666666666666</v>
      </c>
      <c r="I11" s="37">
        <v>4</v>
      </c>
      <c r="J11" s="31">
        <f>I11/'Table IX.3 (part I)'!$A39</f>
        <v>0.33333333333333331</v>
      </c>
      <c r="K11" s="74">
        <v>5</v>
      </c>
      <c r="L11" s="31">
        <f>K11/'Table IX.3 (part I)'!$A39</f>
        <v>0.41666666666666669</v>
      </c>
      <c r="M11" s="45"/>
    </row>
    <row r="12" spans="1:13" x14ac:dyDescent="0.3">
      <c r="A12" s="45"/>
      <c r="B12" s="33" t="s">
        <v>54</v>
      </c>
      <c r="C12" s="72">
        <v>5</v>
      </c>
      <c r="D12" s="73">
        <f>C12/'Table IX.3 (part I)'!$A40</f>
        <v>1</v>
      </c>
      <c r="E12" s="72">
        <v>5</v>
      </c>
      <c r="F12" s="31">
        <f>E12/'Table IX.3 (part I)'!$A40</f>
        <v>1</v>
      </c>
      <c r="G12" s="37">
        <v>3</v>
      </c>
      <c r="H12" s="31">
        <f>G12/'Table IX.3 (part I)'!$A40</f>
        <v>0.6</v>
      </c>
      <c r="I12" s="37">
        <v>2</v>
      </c>
      <c r="J12" s="31">
        <f>I12/'Table IX.3 (part I)'!$A40</f>
        <v>0.4</v>
      </c>
      <c r="K12" s="74">
        <v>1</v>
      </c>
      <c r="L12" s="31">
        <f>K12/'Table IX.3 (part I)'!$A40</f>
        <v>0.2</v>
      </c>
      <c r="M12" s="45"/>
    </row>
    <row r="13" spans="1:13" x14ac:dyDescent="0.3">
      <c r="A13" s="45"/>
      <c r="B13" s="33" t="s">
        <v>55</v>
      </c>
      <c r="C13" s="72">
        <v>2</v>
      </c>
      <c r="D13" s="73">
        <f>C13/'Table IX.3 (part I)'!$A41</f>
        <v>0.66666666666666663</v>
      </c>
      <c r="E13" s="72">
        <v>2</v>
      </c>
      <c r="F13" s="31">
        <f>E13/'Table IX.3 (part I)'!$A41</f>
        <v>0.66666666666666663</v>
      </c>
      <c r="G13" s="37">
        <v>1</v>
      </c>
      <c r="H13" s="31">
        <f>G13/'Table IX.3 (part I)'!$A41</f>
        <v>0.33333333333333331</v>
      </c>
      <c r="I13" s="37">
        <v>1</v>
      </c>
      <c r="J13" s="31">
        <f>I13/'Table IX.3 (part I)'!$A41</f>
        <v>0.33333333333333331</v>
      </c>
      <c r="K13" s="74">
        <v>1</v>
      </c>
      <c r="L13" s="31">
        <f>K13/'Table IX.3 (part I)'!$A41</f>
        <v>0.33333333333333331</v>
      </c>
      <c r="M13" s="45"/>
    </row>
    <row r="14" spans="1:13" x14ac:dyDescent="0.3">
      <c r="A14" s="45"/>
      <c r="B14" s="33"/>
      <c r="C14" s="72"/>
      <c r="D14" s="76"/>
      <c r="E14" s="72"/>
      <c r="F14" s="38"/>
      <c r="G14" s="37"/>
      <c r="H14" s="38"/>
      <c r="I14" s="37"/>
      <c r="J14" s="38"/>
      <c r="K14" s="74"/>
      <c r="L14" s="38"/>
      <c r="M14" s="45"/>
    </row>
    <row r="15" spans="1:13" x14ac:dyDescent="0.3">
      <c r="A15" s="45"/>
      <c r="B15" s="29" t="s">
        <v>4</v>
      </c>
      <c r="C15" s="72"/>
      <c r="D15" s="76"/>
      <c r="E15" s="72"/>
      <c r="F15" s="38"/>
      <c r="G15" s="37"/>
      <c r="H15" s="38"/>
      <c r="I15" s="37"/>
      <c r="J15" s="38"/>
      <c r="K15" s="74"/>
      <c r="L15" s="38"/>
      <c r="M15" s="45"/>
    </row>
    <row r="16" spans="1:13" x14ac:dyDescent="0.3">
      <c r="A16" s="45"/>
      <c r="B16" s="33" t="s">
        <v>56</v>
      </c>
      <c r="C16" s="72">
        <v>2</v>
      </c>
      <c r="D16" s="73">
        <f>C16/'Table IX.3 (part I)'!$A44</f>
        <v>0.5</v>
      </c>
      <c r="E16" s="72">
        <v>2</v>
      </c>
      <c r="F16" s="31">
        <f>E16/'Table IX.3 (part I)'!$A44</f>
        <v>0.5</v>
      </c>
      <c r="G16" s="37">
        <v>1</v>
      </c>
      <c r="H16" s="31">
        <f>G16/'Table IX.3 (part I)'!$A44</f>
        <v>0.25</v>
      </c>
      <c r="I16" s="37">
        <v>2</v>
      </c>
      <c r="J16" s="31">
        <f>I16/'Table IX.3 (part I)'!$A44</f>
        <v>0.5</v>
      </c>
      <c r="K16" s="74">
        <v>2</v>
      </c>
      <c r="L16" s="31">
        <f>K16/'Table IX.3 (part I)'!$A44</f>
        <v>0.5</v>
      </c>
      <c r="M16" s="45"/>
    </row>
    <row r="17" spans="1:13" x14ac:dyDescent="0.3">
      <c r="A17" s="45"/>
      <c r="B17" s="33" t="s">
        <v>57</v>
      </c>
      <c r="C17" s="72">
        <v>0</v>
      </c>
      <c r="D17" s="73">
        <f>C17/'Table IX.3 (part I)'!$A45</f>
        <v>0</v>
      </c>
      <c r="E17" s="72">
        <v>0</v>
      </c>
      <c r="F17" s="31">
        <f>E17/'Table IX.3 (part I)'!$A45</f>
        <v>0</v>
      </c>
      <c r="G17" s="37">
        <v>0</v>
      </c>
      <c r="H17" s="31">
        <f>G17/'Table IX.3 (part I)'!$A45</f>
        <v>0</v>
      </c>
      <c r="I17" s="37">
        <v>0</v>
      </c>
      <c r="J17" s="31">
        <f>I17/'Table IX.3 (part I)'!$A45</f>
        <v>0</v>
      </c>
      <c r="K17" s="74">
        <v>0</v>
      </c>
      <c r="L17" s="31">
        <f>K17/'Table IX.3 (part I)'!$A45</f>
        <v>0</v>
      </c>
      <c r="M17" s="45"/>
    </row>
    <row r="18" spans="1:13" x14ac:dyDescent="0.3">
      <c r="A18" s="45"/>
      <c r="B18" s="33" t="s">
        <v>58</v>
      </c>
      <c r="C18" s="72">
        <v>5</v>
      </c>
      <c r="D18" s="73">
        <f>C18/'Table IX.3 (part I)'!$A46</f>
        <v>0.625</v>
      </c>
      <c r="E18" s="72">
        <v>4</v>
      </c>
      <c r="F18" s="31">
        <f>E18/'Table IX.3 (part I)'!$A46</f>
        <v>0.5</v>
      </c>
      <c r="G18" s="37">
        <v>2</v>
      </c>
      <c r="H18" s="31">
        <f>G18/'Table IX.3 (part I)'!$A46</f>
        <v>0.25</v>
      </c>
      <c r="I18" s="37">
        <v>3</v>
      </c>
      <c r="J18" s="31">
        <f>I18/'Table IX.3 (part I)'!$A46</f>
        <v>0.375</v>
      </c>
      <c r="K18" s="74">
        <v>3</v>
      </c>
      <c r="L18" s="31">
        <f>K18/'Table IX.3 (part I)'!$A46</f>
        <v>0.375</v>
      </c>
      <c r="M18" s="45"/>
    </row>
    <row r="19" spans="1:13" x14ac:dyDescent="0.3">
      <c r="A19" s="45"/>
      <c r="B19" s="33" t="s">
        <v>59</v>
      </c>
      <c r="C19" s="72">
        <v>0</v>
      </c>
      <c r="D19" s="73">
        <f>C19/'Table IX.3 (part I)'!$A47</f>
        <v>0</v>
      </c>
      <c r="E19" s="72">
        <v>0</v>
      </c>
      <c r="F19" s="31">
        <f>E19/'Table IX.3 (part I)'!$A47</f>
        <v>0</v>
      </c>
      <c r="G19" s="37">
        <v>0</v>
      </c>
      <c r="H19" s="31">
        <f>G19/'Table IX.3 (part I)'!$A47</f>
        <v>0</v>
      </c>
      <c r="I19" s="37">
        <v>0</v>
      </c>
      <c r="J19" s="31">
        <f>I19/'Table IX.3 (part I)'!$A47</f>
        <v>0</v>
      </c>
      <c r="K19" s="74">
        <v>1</v>
      </c>
      <c r="L19" s="31">
        <f>K19/'Table IX.3 (part I)'!$A47</f>
        <v>1</v>
      </c>
      <c r="M19" s="45"/>
    </row>
    <row r="20" spans="1:13" x14ac:dyDescent="0.3">
      <c r="A20" s="45"/>
      <c r="B20" s="33" t="s">
        <v>60</v>
      </c>
      <c r="C20" s="72">
        <v>1</v>
      </c>
      <c r="D20" s="73">
        <f>C20/'Table IX.3 (part I)'!$A48</f>
        <v>1</v>
      </c>
      <c r="E20" s="72">
        <v>1</v>
      </c>
      <c r="F20" s="31">
        <f>E20/'Table IX.3 (part I)'!$A48</f>
        <v>1</v>
      </c>
      <c r="G20" s="37">
        <v>1</v>
      </c>
      <c r="H20" s="31">
        <f>G20/'Table IX.3 (part I)'!$A48</f>
        <v>1</v>
      </c>
      <c r="I20" s="37">
        <v>1</v>
      </c>
      <c r="J20" s="31">
        <f>I20/'Table IX.3 (part I)'!$A48</f>
        <v>1</v>
      </c>
      <c r="K20" s="74">
        <v>0</v>
      </c>
      <c r="L20" s="31">
        <f>K20/'Table IX.3 (part I)'!$A48</f>
        <v>0</v>
      </c>
      <c r="M20" s="45"/>
    </row>
    <row r="21" spans="1:13" x14ac:dyDescent="0.3">
      <c r="A21" s="45"/>
      <c r="B21" s="33" t="s">
        <v>61</v>
      </c>
      <c r="C21" s="72">
        <v>4</v>
      </c>
      <c r="D21" s="73">
        <f>C21/'Table IX.3 (part I)'!$A49</f>
        <v>0.66666666666666663</v>
      </c>
      <c r="E21" s="72">
        <v>4</v>
      </c>
      <c r="F21" s="31">
        <f>E21/'Table IX.3 (part I)'!$A49</f>
        <v>0.66666666666666663</v>
      </c>
      <c r="G21" s="37">
        <v>2</v>
      </c>
      <c r="H21" s="31">
        <f>G21/'Table IX.3 (part I)'!$A49</f>
        <v>0.33333333333333331</v>
      </c>
      <c r="I21" s="37">
        <v>1</v>
      </c>
      <c r="J21" s="31">
        <f>I21/'Table IX.3 (part I)'!$A49</f>
        <v>0.16666666666666666</v>
      </c>
      <c r="K21" s="74">
        <v>1</v>
      </c>
      <c r="L21" s="31">
        <f>K21/'Table IX.3 (part I)'!$A49</f>
        <v>0.16666666666666666</v>
      </c>
      <c r="M21" s="45"/>
    </row>
    <row r="22" spans="1:13" x14ac:dyDescent="0.3">
      <c r="A22" s="45"/>
      <c r="B22" s="33" t="s">
        <v>62</v>
      </c>
      <c r="C22" s="72">
        <v>4</v>
      </c>
      <c r="D22" s="73">
        <f>C22/'Table IX.3 (part I)'!$A50</f>
        <v>0.66666666666666663</v>
      </c>
      <c r="E22" s="72">
        <v>5</v>
      </c>
      <c r="F22" s="31">
        <f>E22/'Table IX.3 (part I)'!$A50</f>
        <v>0.83333333333333337</v>
      </c>
      <c r="G22" s="37">
        <v>4</v>
      </c>
      <c r="H22" s="31">
        <f>G22/'Table IX.3 (part I)'!$A50</f>
        <v>0.66666666666666663</v>
      </c>
      <c r="I22" s="37">
        <v>6</v>
      </c>
      <c r="J22" s="31">
        <f>I22/'Table IX.3 (part I)'!$A50</f>
        <v>1</v>
      </c>
      <c r="K22" s="74">
        <v>2</v>
      </c>
      <c r="L22" s="31">
        <f>K22/'Table IX.3 (part I)'!$A50</f>
        <v>0.33333333333333331</v>
      </c>
      <c r="M22" s="45"/>
    </row>
    <row r="23" spans="1:13" x14ac:dyDescent="0.3">
      <c r="A23" s="45"/>
      <c r="B23" s="33" t="s">
        <v>49</v>
      </c>
      <c r="C23" s="72">
        <v>2</v>
      </c>
      <c r="D23" s="73">
        <f>C23/'Table IX.3 (part I)'!$A51</f>
        <v>0.66666666666666663</v>
      </c>
      <c r="E23" s="72">
        <v>1</v>
      </c>
      <c r="F23" s="31">
        <f>E23/'Table IX.3 (part I)'!$A51</f>
        <v>0.33333333333333331</v>
      </c>
      <c r="G23" s="37">
        <v>0</v>
      </c>
      <c r="H23" s="31">
        <f>G23/'Table IX.3 (part I)'!$A51</f>
        <v>0</v>
      </c>
      <c r="I23" s="37">
        <v>2</v>
      </c>
      <c r="J23" s="31">
        <f>I23/'Table IX.3 (part I)'!$A51</f>
        <v>0.66666666666666663</v>
      </c>
      <c r="K23" s="74">
        <v>1</v>
      </c>
      <c r="L23" s="31">
        <f>K23/'Table IX.3 (part I)'!$A51</f>
        <v>0.33333333333333331</v>
      </c>
      <c r="M23" s="45"/>
    </row>
    <row r="24" spans="1:13" x14ac:dyDescent="0.3">
      <c r="A24" s="45"/>
      <c r="B24" s="33" t="s">
        <v>50</v>
      </c>
      <c r="C24" s="72">
        <v>2</v>
      </c>
      <c r="D24" s="73">
        <f>C24/'Table IX.3 (part I)'!$A52</f>
        <v>1</v>
      </c>
      <c r="E24" s="72">
        <v>1</v>
      </c>
      <c r="F24" s="31">
        <f>E24/'Table IX.3 (part I)'!$A52</f>
        <v>0.5</v>
      </c>
      <c r="G24" s="37">
        <v>1</v>
      </c>
      <c r="H24" s="31">
        <f>G24/'Table IX.3 (part I)'!$A52</f>
        <v>0.5</v>
      </c>
      <c r="I24" s="37">
        <v>1</v>
      </c>
      <c r="J24" s="31">
        <f>I24/'Table IX.3 (part I)'!$A52</f>
        <v>0.5</v>
      </c>
      <c r="K24" s="74">
        <v>0</v>
      </c>
      <c r="L24" s="31">
        <f>K24/'Table IX.3 (part I)'!$A52</f>
        <v>0</v>
      </c>
      <c r="M24" s="45"/>
    </row>
    <row r="25" spans="1:13" x14ac:dyDescent="0.3">
      <c r="A25" s="45"/>
      <c r="B25" s="33"/>
      <c r="C25" s="72"/>
      <c r="D25" s="76"/>
      <c r="E25" s="72"/>
      <c r="F25" s="38"/>
      <c r="G25" s="37"/>
      <c r="H25" s="38"/>
      <c r="I25" s="37"/>
      <c r="J25" s="38"/>
      <c r="K25" s="74"/>
      <c r="L25" s="38"/>
      <c r="M25" s="45"/>
    </row>
    <row r="26" spans="1:13" x14ac:dyDescent="0.3">
      <c r="A26" s="45"/>
      <c r="B26" s="29" t="s">
        <v>5</v>
      </c>
      <c r="C26" s="72"/>
      <c r="D26" s="76"/>
      <c r="E26" s="72"/>
      <c r="F26" s="38"/>
      <c r="G26" s="37"/>
      <c r="H26" s="38"/>
      <c r="I26" s="37"/>
      <c r="J26" s="38"/>
      <c r="K26" s="74"/>
      <c r="L26" s="38"/>
      <c r="M26" s="45"/>
    </row>
    <row r="27" spans="1:13" x14ac:dyDescent="0.3">
      <c r="A27" s="45"/>
      <c r="B27" s="33" t="s">
        <v>63</v>
      </c>
      <c r="C27" s="72">
        <v>9</v>
      </c>
      <c r="D27" s="73">
        <f>C27/'Table IX.3 (part I)'!$A55</f>
        <v>0.5625</v>
      </c>
      <c r="E27" s="72">
        <v>8</v>
      </c>
      <c r="F27" s="31">
        <f>E27/'Table IX.3 (part I)'!$A55</f>
        <v>0.5</v>
      </c>
      <c r="G27" s="37">
        <v>6</v>
      </c>
      <c r="H27" s="31">
        <f>G27/'Table IX.3 (part I)'!$A55</f>
        <v>0.375</v>
      </c>
      <c r="I27" s="37">
        <v>9</v>
      </c>
      <c r="J27" s="31">
        <f>I27/'Table IX.3 (part I)'!$A55</f>
        <v>0.5625</v>
      </c>
      <c r="K27" s="74">
        <v>5</v>
      </c>
      <c r="L27" s="31">
        <f>K27/'Table IX.3 (part I)'!$A55</f>
        <v>0.3125</v>
      </c>
      <c r="M27" s="45"/>
    </row>
    <row r="28" spans="1:13" x14ac:dyDescent="0.3">
      <c r="A28" s="45"/>
      <c r="B28" s="33" t="s">
        <v>64</v>
      </c>
      <c r="C28" s="72">
        <v>9</v>
      </c>
      <c r="D28" s="73">
        <f>C28/'Table IX.3 (part I)'!$A56</f>
        <v>0.9</v>
      </c>
      <c r="E28" s="72">
        <v>8</v>
      </c>
      <c r="F28" s="31">
        <f>E28/'Table IX.3 (part I)'!$A56</f>
        <v>0.8</v>
      </c>
      <c r="G28" s="37">
        <v>2</v>
      </c>
      <c r="H28" s="31">
        <f>G28/'Table IX.3 (part I)'!$A56</f>
        <v>0.2</v>
      </c>
      <c r="I28" s="37">
        <v>5</v>
      </c>
      <c r="J28" s="31">
        <f>I28/'Table IX.3 (part I)'!$A56</f>
        <v>0.5</v>
      </c>
      <c r="K28" s="74">
        <v>4</v>
      </c>
      <c r="L28" s="31">
        <f>K28/'Table IX.3 (part I)'!$A56</f>
        <v>0.4</v>
      </c>
      <c r="M28" s="45"/>
    </row>
    <row r="29" spans="1:13" x14ac:dyDescent="0.3">
      <c r="A29" s="45"/>
      <c r="B29" s="40" t="s">
        <v>65</v>
      </c>
      <c r="C29" s="77">
        <v>2</v>
      </c>
      <c r="D29" s="78">
        <f>C29/'Table IX.3 (part I)'!$A57</f>
        <v>0.4</v>
      </c>
      <c r="E29" s="77">
        <v>2</v>
      </c>
      <c r="F29" s="56">
        <f>E29/'Table IX.3 (part I)'!$A57</f>
        <v>0.4</v>
      </c>
      <c r="G29" s="41">
        <v>3</v>
      </c>
      <c r="H29" s="56">
        <f>G29/'Table IX.3 (part I)'!$A57</f>
        <v>0.6</v>
      </c>
      <c r="I29" s="41">
        <v>2</v>
      </c>
      <c r="J29" s="56">
        <f>I29/'Table IX.3 (part I)'!$A57</f>
        <v>0.4</v>
      </c>
      <c r="K29" s="79">
        <v>1</v>
      </c>
      <c r="L29" s="56">
        <f>K29/'Table IX.3 (part I)'!$A57</f>
        <v>0.2</v>
      </c>
      <c r="M29" s="45"/>
    </row>
    <row r="30" spans="1:13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</sheetData>
  <mergeCells count="7">
    <mergeCell ref="B2:L2"/>
    <mergeCell ref="C4:L4"/>
    <mergeCell ref="C5:D5"/>
    <mergeCell ref="E5:F5"/>
    <mergeCell ref="G5:H5"/>
    <mergeCell ref="I5:J5"/>
    <mergeCell ref="K5:L5"/>
  </mergeCells>
  <conditionalFormatting sqref="D14:D15 D25:D2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{7C30449A-6930-4F55-9C05-929A426FD9BE}</x14:id>
        </ext>
      </extLst>
    </cfRule>
  </conditionalFormatting>
  <conditionalFormatting sqref="F14:F15 F25:F2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{6E1A9B4E-2E48-47FB-9228-AF1DF434F2DC}</x14:id>
        </ext>
      </extLst>
    </cfRule>
  </conditionalFormatting>
  <conditionalFormatting sqref="H14:H15 H25:H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{63E324E0-1FEB-428D-868B-CC4A095B9B50}</x14:id>
        </ext>
      </extLst>
    </cfRule>
  </conditionalFormatting>
  <conditionalFormatting sqref="J14:J15 J25:J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{DB4DA723-04EF-4D57-AAEE-0DAE59BA26C4}</x14:id>
        </ext>
      </extLst>
    </cfRule>
  </conditionalFormatting>
  <conditionalFormatting sqref="L14:L15 L25:L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{0977FBF7-FB6D-4F0B-8C73-D087009D3664}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30449A-6930-4F55-9C05-929A426FD9B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6E1A9B4E-2E48-47FB-9228-AF1DF434F2D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63E324E0-1FEB-428D-868B-CC4A095B9B5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DB4DA723-04EF-4D57-AAEE-0DAE59BA26C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  <x14:conditionalFormatting xmlns:xm="http://schemas.microsoft.com/office/excel/2006/main">
          <x14:cfRule type="dataBar" id="{0977FBF7-FB6D-4F0B-8C73-D087009D3664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L14:L15 L25:L26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85" zoomScaleNormal="85" workbookViewId="0"/>
  </sheetViews>
  <sheetFormatPr defaultColWidth="9.109375" defaultRowHeight="14.4" x14ac:dyDescent="0.3"/>
  <cols>
    <col min="1" max="1" width="9.109375" style="20"/>
    <col min="2" max="2" width="28.33203125" style="20" bestFit="1" customWidth="1"/>
    <col min="3" max="16384" width="9.109375" style="20"/>
  </cols>
  <sheetData>
    <row r="1" spans="1:13" x14ac:dyDescent="0.3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x14ac:dyDescent="0.3">
      <c r="A2" s="52"/>
      <c r="B2" s="97" t="s">
        <v>135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52"/>
    </row>
    <row r="3" spans="1:13" x14ac:dyDescent="0.3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x14ac:dyDescent="0.3">
      <c r="A4" s="52"/>
      <c r="B4" s="47"/>
      <c r="C4" s="108" t="s">
        <v>150</v>
      </c>
      <c r="D4" s="109"/>
      <c r="E4" s="109"/>
      <c r="F4" s="109"/>
      <c r="G4" s="109"/>
      <c r="H4" s="109"/>
      <c r="I4" s="109"/>
      <c r="J4" s="109"/>
      <c r="K4" s="109"/>
      <c r="L4" s="110"/>
      <c r="M4" s="52"/>
    </row>
    <row r="5" spans="1:13" ht="80.25" customHeight="1" x14ac:dyDescent="0.3">
      <c r="A5" s="52"/>
      <c r="B5" s="68"/>
      <c r="C5" s="111" t="s">
        <v>73</v>
      </c>
      <c r="D5" s="112"/>
      <c r="E5" s="113" t="s">
        <v>74</v>
      </c>
      <c r="F5" s="113"/>
      <c r="G5" s="113" t="s">
        <v>75</v>
      </c>
      <c r="H5" s="113"/>
      <c r="I5" s="113" t="s">
        <v>76</v>
      </c>
      <c r="J5" s="113"/>
      <c r="K5" s="113" t="s">
        <v>77</v>
      </c>
      <c r="L5" s="112"/>
      <c r="M5" s="52"/>
    </row>
    <row r="6" spans="1:13" x14ac:dyDescent="0.3">
      <c r="A6" s="52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28" t="s">
        <v>2</v>
      </c>
      <c r="L6" s="27" t="s">
        <v>3</v>
      </c>
      <c r="M6" s="52"/>
    </row>
    <row r="7" spans="1:13" x14ac:dyDescent="0.3">
      <c r="A7" s="52"/>
      <c r="B7" s="51" t="s">
        <v>109</v>
      </c>
      <c r="C7" s="65">
        <f>SUM(C10:C13)</f>
        <v>29</v>
      </c>
      <c r="D7" s="69">
        <f>C7/'Table IX.3 (part I)'!$A63</f>
        <v>0.55769230769230771</v>
      </c>
      <c r="E7" s="65">
        <f>SUM(E10:E13)</f>
        <v>30</v>
      </c>
      <c r="F7" s="66">
        <f>E7/'Table IX.3 (part I)'!$A63</f>
        <v>0.57692307692307687</v>
      </c>
      <c r="G7" s="65">
        <f>SUM(G10:G13)</f>
        <v>15</v>
      </c>
      <c r="H7" s="66">
        <f>G7/'Table IX.3 (part I)'!$A63</f>
        <v>0.28846153846153844</v>
      </c>
      <c r="I7" s="65">
        <f>SUM(I10:I13)</f>
        <v>28</v>
      </c>
      <c r="J7" s="66">
        <f>I7/'Table IX.3 (part I)'!$A63</f>
        <v>0.53846153846153844</v>
      </c>
      <c r="K7" s="70">
        <f>SUM(K10:K13)</f>
        <v>19</v>
      </c>
      <c r="L7" s="66">
        <f>K7/'Table IX.3 (part I)'!$A63</f>
        <v>0.36538461538461536</v>
      </c>
      <c r="M7" s="52"/>
    </row>
    <row r="8" spans="1:13" x14ac:dyDescent="0.3">
      <c r="A8" s="52"/>
      <c r="B8" s="33"/>
      <c r="C8" s="30"/>
      <c r="D8" s="32"/>
      <c r="E8" s="37"/>
      <c r="F8" s="34"/>
      <c r="G8" s="37"/>
      <c r="H8" s="34"/>
      <c r="I8" s="37"/>
      <c r="J8" s="34"/>
      <c r="K8" s="32"/>
      <c r="L8" s="34"/>
      <c r="M8" s="52"/>
    </row>
    <row r="9" spans="1:13" x14ac:dyDescent="0.3">
      <c r="A9" s="52"/>
      <c r="B9" s="29" t="s">
        <v>14</v>
      </c>
      <c r="C9" s="37"/>
      <c r="D9" s="39"/>
      <c r="E9" s="37"/>
      <c r="F9" s="71"/>
      <c r="G9" s="37"/>
      <c r="H9" s="71"/>
      <c r="I9" s="37"/>
      <c r="J9" s="71"/>
      <c r="K9" s="39"/>
      <c r="L9" s="71"/>
      <c r="M9" s="52"/>
    </row>
    <row r="10" spans="1:13" x14ac:dyDescent="0.3">
      <c r="A10" s="52"/>
      <c r="B10" s="33" t="s">
        <v>66</v>
      </c>
      <c r="C10" s="72">
        <v>12</v>
      </c>
      <c r="D10" s="73">
        <f>C10/'Table IX.3 (part I)'!$A66</f>
        <v>0.6</v>
      </c>
      <c r="E10" s="72">
        <v>13</v>
      </c>
      <c r="F10" s="31">
        <f>E10/'Table IX.3 (part I)'!$A66</f>
        <v>0.65</v>
      </c>
      <c r="G10" s="37">
        <v>9</v>
      </c>
      <c r="H10" s="31">
        <f>G10/'Table IX.3 (part I)'!$A66</f>
        <v>0.45</v>
      </c>
      <c r="I10" s="37">
        <v>16</v>
      </c>
      <c r="J10" s="31">
        <f>I10/'Table IX.3 (part I)'!$A66</f>
        <v>0.8</v>
      </c>
      <c r="K10" s="74">
        <v>6</v>
      </c>
      <c r="L10" s="31">
        <f>K10/'Table IX.3 (part I)'!$A66</f>
        <v>0.3</v>
      </c>
      <c r="M10" s="52"/>
    </row>
    <row r="11" spans="1:13" x14ac:dyDescent="0.3">
      <c r="A11" s="52"/>
      <c r="B11" s="33" t="s">
        <v>67</v>
      </c>
      <c r="C11" s="72">
        <v>7</v>
      </c>
      <c r="D11" s="73">
        <f>C11/'Table IX.3 (part I)'!$A67</f>
        <v>0.46666666666666667</v>
      </c>
      <c r="E11" s="72">
        <v>8</v>
      </c>
      <c r="F11" s="31">
        <f>E11/'Table IX.3 (part I)'!$A67</f>
        <v>0.53333333333333333</v>
      </c>
      <c r="G11" s="37">
        <v>2</v>
      </c>
      <c r="H11" s="31">
        <f>G11/'Table IX.3 (part I)'!$A67</f>
        <v>0.13333333333333333</v>
      </c>
      <c r="I11" s="37">
        <v>7</v>
      </c>
      <c r="J11" s="31">
        <f>I11/'Table IX.3 (part I)'!$A67</f>
        <v>0.46666666666666667</v>
      </c>
      <c r="K11" s="74">
        <v>7</v>
      </c>
      <c r="L11" s="31">
        <f>K11/'Table IX.3 (part I)'!$A67</f>
        <v>0.46666666666666667</v>
      </c>
      <c r="M11" s="52"/>
    </row>
    <row r="12" spans="1:13" x14ac:dyDescent="0.3">
      <c r="A12" s="52"/>
      <c r="B12" s="33" t="s">
        <v>68</v>
      </c>
      <c r="C12" s="72">
        <v>7</v>
      </c>
      <c r="D12" s="73">
        <f>C12/'Table IX.3 (part I)'!$A68</f>
        <v>0.58333333333333337</v>
      </c>
      <c r="E12" s="72">
        <v>7</v>
      </c>
      <c r="F12" s="31">
        <f>E12/'Table IX.3 (part I)'!$A68</f>
        <v>0.58333333333333337</v>
      </c>
      <c r="G12" s="37">
        <v>3</v>
      </c>
      <c r="H12" s="31">
        <f>G12/'Table IX.3 (part I)'!$A68</f>
        <v>0.25</v>
      </c>
      <c r="I12" s="37">
        <v>4</v>
      </c>
      <c r="J12" s="31">
        <f>I12/'Table IX.3 (part I)'!$A68</f>
        <v>0.33333333333333331</v>
      </c>
      <c r="K12" s="74">
        <v>3</v>
      </c>
      <c r="L12" s="31">
        <f>K12/'Table IX.3 (part I)'!$A68</f>
        <v>0.25</v>
      </c>
      <c r="M12" s="52"/>
    </row>
    <row r="13" spans="1:13" x14ac:dyDescent="0.3">
      <c r="A13" s="52"/>
      <c r="B13" s="33" t="s">
        <v>39</v>
      </c>
      <c r="C13" s="72">
        <v>3</v>
      </c>
      <c r="D13" s="73">
        <f>C13/'Table IX.3 (part I)'!$A69</f>
        <v>0.6</v>
      </c>
      <c r="E13" s="72">
        <v>2</v>
      </c>
      <c r="F13" s="31">
        <f>E13/'Table IX.3 (part I)'!$A69</f>
        <v>0.4</v>
      </c>
      <c r="G13" s="37">
        <v>1</v>
      </c>
      <c r="H13" s="31">
        <f>G13/'Table IX.3 (part I)'!$A69</f>
        <v>0.2</v>
      </c>
      <c r="I13" s="37">
        <v>1</v>
      </c>
      <c r="J13" s="31">
        <f>I13/'Table IX.3 (part I)'!$A69</f>
        <v>0.2</v>
      </c>
      <c r="K13" s="74">
        <v>3</v>
      </c>
      <c r="L13" s="31">
        <f>K13/'Table IX.3 (part I)'!$A69</f>
        <v>0.6</v>
      </c>
      <c r="M13" s="52"/>
    </row>
    <row r="14" spans="1:13" x14ac:dyDescent="0.3">
      <c r="A14" s="52"/>
      <c r="B14" s="33"/>
      <c r="C14" s="72"/>
      <c r="D14" s="76"/>
      <c r="E14" s="72"/>
      <c r="F14" s="38"/>
      <c r="G14" s="37"/>
      <c r="H14" s="38"/>
      <c r="I14" s="37"/>
      <c r="J14" s="38"/>
      <c r="K14" s="74"/>
      <c r="L14" s="38"/>
      <c r="M14" s="52"/>
    </row>
    <row r="15" spans="1:13" x14ac:dyDescent="0.3">
      <c r="A15" s="52"/>
      <c r="B15" s="29" t="s">
        <v>4</v>
      </c>
      <c r="C15" s="72"/>
      <c r="D15" s="76"/>
      <c r="E15" s="72"/>
      <c r="F15" s="38"/>
      <c r="G15" s="37"/>
      <c r="H15" s="38"/>
      <c r="I15" s="37"/>
      <c r="J15" s="38"/>
      <c r="K15" s="74"/>
      <c r="L15" s="38"/>
      <c r="M15" s="52"/>
    </row>
    <row r="16" spans="1:13" x14ac:dyDescent="0.3">
      <c r="A16" s="52"/>
      <c r="B16" s="33" t="s">
        <v>69</v>
      </c>
      <c r="C16" s="72">
        <v>3</v>
      </c>
      <c r="D16" s="73">
        <f>C16/'Table IX.3 (part I)'!$A72</f>
        <v>0.375</v>
      </c>
      <c r="E16" s="72">
        <v>3</v>
      </c>
      <c r="F16" s="31">
        <f>E16/'Table IX.3 (part I)'!$A72</f>
        <v>0.375</v>
      </c>
      <c r="G16" s="37">
        <v>1</v>
      </c>
      <c r="H16" s="31">
        <f>G16/'Table IX.3 (part I)'!$A72</f>
        <v>0.125</v>
      </c>
      <c r="I16" s="37">
        <v>4</v>
      </c>
      <c r="J16" s="31">
        <f>I16/'Table IX.3 (part I)'!$A72</f>
        <v>0.5</v>
      </c>
      <c r="K16" s="74">
        <v>4</v>
      </c>
      <c r="L16" s="31">
        <f>K16/'Table IX.3 (part I)'!$A72</f>
        <v>0.5</v>
      </c>
      <c r="M16" s="52"/>
    </row>
    <row r="17" spans="1:13" x14ac:dyDescent="0.3">
      <c r="A17" s="52"/>
      <c r="B17" s="33" t="s">
        <v>70</v>
      </c>
      <c r="C17" s="72">
        <v>2</v>
      </c>
      <c r="D17" s="73">
        <f>C17/'Table IX.3 (part I)'!$A73</f>
        <v>0.2857142857142857</v>
      </c>
      <c r="E17" s="72">
        <v>3</v>
      </c>
      <c r="F17" s="31">
        <f>E17/'Table IX.3 (part I)'!$A73</f>
        <v>0.42857142857142855</v>
      </c>
      <c r="G17" s="37">
        <v>1</v>
      </c>
      <c r="H17" s="31">
        <f>G17/'Table IX.3 (part I)'!$A73</f>
        <v>0.14285714285714285</v>
      </c>
      <c r="I17" s="37">
        <v>4</v>
      </c>
      <c r="J17" s="31">
        <f>I17/'Table IX.3 (part I)'!$A73</f>
        <v>0.5714285714285714</v>
      </c>
      <c r="K17" s="74">
        <v>2</v>
      </c>
      <c r="L17" s="31">
        <f>K17/'Table IX.3 (part I)'!$A73</f>
        <v>0.2857142857142857</v>
      </c>
      <c r="M17" s="52"/>
    </row>
    <row r="18" spans="1:13" x14ac:dyDescent="0.3">
      <c r="A18" s="52"/>
      <c r="B18" s="33" t="s">
        <v>71</v>
      </c>
      <c r="C18" s="72">
        <v>4</v>
      </c>
      <c r="D18" s="73">
        <f>C18/'Table IX.3 (part I)'!$A74</f>
        <v>0.66666666666666663</v>
      </c>
      <c r="E18" s="72">
        <v>3</v>
      </c>
      <c r="F18" s="31">
        <f>E18/'Table IX.3 (part I)'!$A74</f>
        <v>0.5</v>
      </c>
      <c r="G18" s="37">
        <v>1</v>
      </c>
      <c r="H18" s="31">
        <f>G18/'Table IX.3 (part I)'!$A74</f>
        <v>0.16666666666666666</v>
      </c>
      <c r="I18" s="37">
        <v>1</v>
      </c>
      <c r="J18" s="31">
        <f>I18/'Table IX.3 (part I)'!$A74</f>
        <v>0.16666666666666666</v>
      </c>
      <c r="K18" s="74">
        <v>1</v>
      </c>
      <c r="L18" s="31">
        <f>K18/'Table IX.3 (part I)'!$A74</f>
        <v>0.16666666666666666</v>
      </c>
      <c r="M18" s="52"/>
    </row>
    <row r="19" spans="1:13" x14ac:dyDescent="0.3">
      <c r="A19" s="52"/>
      <c r="B19" s="33" t="s">
        <v>45</v>
      </c>
      <c r="C19" s="72">
        <v>2</v>
      </c>
      <c r="D19" s="73">
        <f>C19/'Table IX.3 (part I)'!$A75</f>
        <v>0.5</v>
      </c>
      <c r="E19" s="72">
        <v>2</v>
      </c>
      <c r="F19" s="31">
        <f>E19/'Table IX.3 (part I)'!$A75</f>
        <v>0.5</v>
      </c>
      <c r="G19" s="37">
        <v>0</v>
      </c>
      <c r="H19" s="31">
        <f>G19/'Table IX.3 (part I)'!$A75</f>
        <v>0</v>
      </c>
      <c r="I19" s="37">
        <v>0</v>
      </c>
      <c r="J19" s="31">
        <f>I19/'Table IX.3 (part I)'!$A75</f>
        <v>0</v>
      </c>
      <c r="K19" s="74">
        <v>3</v>
      </c>
      <c r="L19" s="31">
        <f>K19/'Table IX.3 (part I)'!$A75</f>
        <v>0.75</v>
      </c>
      <c r="M19" s="52"/>
    </row>
    <row r="20" spans="1:13" x14ac:dyDescent="0.3">
      <c r="A20" s="52"/>
      <c r="B20" s="33" t="s">
        <v>46</v>
      </c>
      <c r="C20" s="72">
        <v>1</v>
      </c>
      <c r="D20" s="73">
        <f>C20/'Table IX.3 (part I)'!$A76</f>
        <v>0.5</v>
      </c>
      <c r="E20" s="72">
        <v>1</v>
      </c>
      <c r="F20" s="31">
        <f>E20/'Table IX.3 (part I)'!$A76</f>
        <v>0.5</v>
      </c>
      <c r="G20" s="37">
        <v>1</v>
      </c>
      <c r="H20" s="31">
        <f>G20/'Table IX.3 (part I)'!$A76</f>
        <v>0.5</v>
      </c>
      <c r="I20" s="37">
        <v>1</v>
      </c>
      <c r="J20" s="31">
        <f>I20/'Table IX.3 (part I)'!$A76</f>
        <v>0.5</v>
      </c>
      <c r="K20" s="74">
        <v>1</v>
      </c>
      <c r="L20" s="31">
        <f>K20/'Table IX.3 (part I)'!$A76</f>
        <v>0.5</v>
      </c>
      <c r="M20" s="52"/>
    </row>
    <row r="21" spans="1:13" x14ac:dyDescent="0.3">
      <c r="A21" s="52"/>
      <c r="B21" s="33" t="s">
        <v>72</v>
      </c>
      <c r="C21" s="72">
        <v>5</v>
      </c>
      <c r="D21" s="73">
        <f>C21/'Table IX.3 (part I)'!$A77</f>
        <v>1</v>
      </c>
      <c r="E21" s="72">
        <v>4</v>
      </c>
      <c r="F21" s="31">
        <f>E21/'Table IX.3 (part I)'!$A77</f>
        <v>0.8</v>
      </c>
      <c r="G21" s="37">
        <v>2</v>
      </c>
      <c r="H21" s="31">
        <f>G21/'Table IX.3 (part I)'!$A77</f>
        <v>0.4</v>
      </c>
      <c r="I21" s="37">
        <v>1</v>
      </c>
      <c r="J21" s="31">
        <f>I21/'Table IX.3 (part I)'!$A77</f>
        <v>0.2</v>
      </c>
      <c r="K21" s="74">
        <v>2</v>
      </c>
      <c r="L21" s="31">
        <f>K21/'Table IX.3 (part I)'!$A77</f>
        <v>0.4</v>
      </c>
      <c r="M21" s="52"/>
    </row>
    <row r="22" spans="1:13" x14ac:dyDescent="0.3">
      <c r="A22" s="52"/>
      <c r="B22" s="33" t="s">
        <v>24</v>
      </c>
      <c r="C22" s="72">
        <v>5</v>
      </c>
      <c r="D22" s="73">
        <f>C22/'Table IX.3 (part I)'!$A78</f>
        <v>0.45454545454545453</v>
      </c>
      <c r="E22" s="72">
        <v>7</v>
      </c>
      <c r="F22" s="31">
        <f>E22/'Table IX.3 (part I)'!$A78</f>
        <v>0.63636363636363635</v>
      </c>
      <c r="G22" s="37">
        <v>6</v>
      </c>
      <c r="H22" s="31">
        <f>G22/'Table IX.3 (part I)'!$A78</f>
        <v>0.54545454545454541</v>
      </c>
      <c r="I22" s="37">
        <v>10</v>
      </c>
      <c r="J22" s="31">
        <f>I22/'Table IX.3 (part I)'!$A78</f>
        <v>0.90909090909090906</v>
      </c>
      <c r="K22" s="74">
        <v>4</v>
      </c>
      <c r="L22" s="31">
        <f>K22/'Table IX.3 (part I)'!$A78</f>
        <v>0.36363636363636365</v>
      </c>
      <c r="M22" s="52"/>
    </row>
    <row r="23" spans="1:13" x14ac:dyDescent="0.3">
      <c r="A23" s="52"/>
      <c r="B23" s="33" t="s">
        <v>25</v>
      </c>
      <c r="C23" s="72">
        <v>3</v>
      </c>
      <c r="D23" s="73">
        <f>C23/'Table IX.3 (part I)'!$A79</f>
        <v>0.75</v>
      </c>
      <c r="E23" s="72">
        <v>3</v>
      </c>
      <c r="F23" s="31">
        <f>E23/'Table IX.3 (part I)'!$A79</f>
        <v>0.75</v>
      </c>
      <c r="G23" s="37">
        <v>0</v>
      </c>
      <c r="H23" s="31">
        <f>G23/'Table IX.3 (part I)'!$A79</f>
        <v>0</v>
      </c>
      <c r="I23" s="37">
        <v>3</v>
      </c>
      <c r="J23" s="31">
        <f>I23/'Table IX.3 (part I)'!$A79</f>
        <v>0.75</v>
      </c>
      <c r="K23" s="74">
        <v>1</v>
      </c>
      <c r="L23" s="31">
        <f>K23/'Table IX.3 (part I)'!$A79</f>
        <v>0.25</v>
      </c>
      <c r="M23" s="52"/>
    </row>
    <row r="24" spans="1:13" x14ac:dyDescent="0.3">
      <c r="A24" s="52"/>
      <c r="B24" s="33" t="s">
        <v>26</v>
      </c>
      <c r="C24" s="72">
        <v>4</v>
      </c>
      <c r="D24" s="73">
        <f>C24/'Table IX.3 (part I)'!$A80</f>
        <v>0.8</v>
      </c>
      <c r="E24" s="72">
        <v>4</v>
      </c>
      <c r="F24" s="31">
        <f>E24/'Table IX.3 (part I)'!$A80</f>
        <v>0.8</v>
      </c>
      <c r="G24" s="37">
        <v>3</v>
      </c>
      <c r="H24" s="31">
        <f>G24/'Table IX.3 (part I)'!$A80</f>
        <v>0.6</v>
      </c>
      <c r="I24" s="37">
        <v>4</v>
      </c>
      <c r="J24" s="31">
        <f>I24/'Table IX.3 (part I)'!$A80</f>
        <v>0.8</v>
      </c>
      <c r="K24" s="74">
        <v>1</v>
      </c>
      <c r="L24" s="31">
        <f>K24/'Table IX.3 (part I)'!$A80</f>
        <v>0.2</v>
      </c>
      <c r="M24" s="52"/>
    </row>
    <row r="25" spans="1:13" x14ac:dyDescent="0.3">
      <c r="A25" s="52"/>
      <c r="B25" s="33"/>
      <c r="C25" s="72"/>
      <c r="D25" s="76"/>
      <c r="E25" s="72"/>
      <c r="F25" s="38"/>
      <c r="G25" s="37"/>
      <c r="H25" s="38"/>
      <c r="I25" s="37"/>
      <c r="J25" s="38"/>
      <c r="K25" s="74"/>
      <c r="L25" s="38"/>
      <c r="M25" s="52"/>
    </row>
    <row r="26" spans="1:13" x14ac:dyDescent="0.3">
      <c r="A26" s="52"/>
      <c r="B26" s="29" t="s">
        <v>5</v>
      </c>
      <c r="C26" s="72"/>
      <c r="D26" s="76"/>
      <c r="E26" s="72"/>
      <c r="F26" s="38"/>
      <c r="G26" s="37"/>
      <c r="H26" s="38"/>
      <c r="I26" s="37"/>
      <c r="J26" s="38"/>
      <c r="K26" s="74"/>
      <c r="L26" s="38"/>
      <c r="M26" s="52"/>
    </row>
    <row r="27" spans="1:13" x14ac:dyDescent="0.3">
      <c r="A27" s="52"/>
      <c r="B27" s="33" t="s">
        <v>27</v>
      </c>
      <c r="C27" s="72">
        <v>11</v>
      </c>
      <c r="D27" s="73">
        <f>C27/'Table IX.3 (part I)'!$A83</f>
        <v>0.61111111111111116</v>
      </c>
      <c r="E27" s="72">
        <v>10</v>
      </c>
      <c r="F27" s="31">
        <f>E27/'Table IX.3 (part I)'!$A83</f>
        <v>0.55555555555555558</v>
      </c>
      <c r="G27" s="37">
        <v>5</v>
      </c>
      <c r="H27" s="31">
        <f>G27/'Table IX.3 (part I)'!$A83</f>
        <v>0.27777777777777779</v>
      </c>
      <c r="I27" s="37">
        <v>9</v>
      </c>
      <c r="J27" s="31">
        <f>I27/'Table IX.3 (part I)'!$A83</f>
        <v>0.5</v>
      </c>
      <c r="K27" s="74">
        <v>6</v>
      </c>
      <c r="L27" s="31">
        <f>K27/'Table IX.3 (part I)'!$A83</f>
        <v>0.33333333333333331</v>
      </c>
      <c r="M27" s="52"/>
    </row>
    <row r="28" spans="1:13" x14ac:dyDescent="0.3">
      <c r="A28" s="52"/>
      <c r="B28" s="33" t="s">
        <v>28</v>
      </c>
      <c r="C28" s="72">
        <v>5</v>
      </c>
      <c r="D28" s="73">
        <f>C28/'Table IX.3 (part I)'!$A84</f>
        <v>0.25</v>
      </c>
      <c r="E28" s="72">
        <v>12</v>
      </c>
      <c r="F28" s="31">
        <f>E28/'Table IX.3 (part I)'!$A84</f>
        <v>0.6</v>
      </c>
      <c r="G28" s="37">
        <v>5</v>
      </c>
      <c r="H28" s="31">
        <f>G28/'Table IX.3 (part I)'!$A84</f>
        <v>0.25</v>
      </c>
      <c r="I28" s="37">
        <v>10</v>
      </c>
      <c r="J28" s="31">
        <f>I28/'Table IX.3 (part I)'!$A84</f>
        <v>0.5</v>
      </c>
      <c r="K28" s="74">
        <v>7</v>
      </c>
      <c r="L28" s="31">
        <f>K28/'Table IX.3 (part I)'!$A84</f>
        <v>0.35</v>
      </c>
      <c r="M28" s="52"/>
    </row>
    <row r="29" spans="1:13" x14ac:dyDescent="0.3">
      <c r="A29" s="52"/>
      <c r="B29" s="40" t="s">
        <v>29</v>
      </c>
      <c r="C29" s="77">
        <v>6</v>
      </c>
      <c r="D29" s="78">
        <f>C29/'Table IX.3 (part I)'!$A85</f>
        <v>0.42857142857142855</v>
      </c>
      <c r="E29" s="77">
        <v>8</v>
      </c>
      <c r="F29" s="56">
        <f>E29/'Table IX.3 (part I)'!$A85</f>
        <v>0.5714285714285714</v>
      </c>
      <c r="G29" s="41">
        <v>5</v>
      </c>
      <c r="H29" s="56">
        <f>G29/'Table IX.3 (part I)'!$A85</f>
        <v>0.35714285714285715</v>
      </c>
      <c r="I29" s="41">
        <v>9</v>
      </c>
      <c r="J29" s="56">
        <f>I29/'Table IX.3 (part I)'!$A85</f>
        <v>0.6428571428571429</v>
      </c>
      <c r="K29" s="79">
        <v>6</v>
      </c>
      <c r="L29" s="56">
        <f>K29/'Table IX.3 (part I)'!$A85</f>
        <v>0.42857142857142855</v>
      </c>
      <c r="M29" s="52"/>
    </row>
    <row r="30" spans="1:13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x14ac:dyDescent="0.3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13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</sheetData>
  <mergeCells count="7">
    <mergeCell ref="B2:L2"/>
    <mergeCell ref="C4:L4"/>
    <mergeCell ref="C5:D5"/>
    <mergeCell ref="E5:F5"/>
    <mergeCell ref="G5:H5"/>
    <mergeCell ref="I5:J5"/>
    <mergeCell ref="K5:L5"/>
  </mergeCells>
  <conditionalFormatting sqref="D14:D15 D25:D26">
    <cfRule type="dataBar" priority="5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{F1C03A01-2341-4A7C-848A-DB4E40537761}</x14:id>
        </ext>
      </extLst>
    </cfRule>
  </conditionalFormatting>
  <conditionalFormatting sqref="F14:F15 F25:F26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{38574059-B9D3-4240-BCB7-23EDD4DB0B8C}</x14:id>
        </ext>
      </extLst>
    </cfRule>
  </conditionalFormatting>
  <conditionalFormatting sqref="H14:H15 H25:H2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{4DCB1093-5C38-4A54-B358-8B92DEC8F947}</x14:id>
        </ext>
      </extLst>
    </cfRule>
  </conditionalFormatting>
  <conditionalFormatting sqref="J14:J15 J25:J26">
    <cfRule type="dataBar" priority="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{DC357FAA-404B-4DA8-9968-5B8F93D9AD4C}</x14:id>
        </ext>
      </extLst>
    </cfRule>
  </conditionalFormatting>
  <conditionalFormatting sqref="L14:L15 L25:L2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{2D4CF6DD-2E52-4AA6-8B93-09EE37EEDC72}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C03A01-2341-4A7C-848A-DB4E4053776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38574059-B9D3-4240-BCB7-23EDD4DB0B8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4DCB1093-5C38-4A54-B358-8B92DEC8F9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DC357FAA-404B-4DA8-9968-5B8F93D9AD4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  <x14:conditionalFormatting xmlns:xm="http://schemas.microsoft.com/office/excel/2006/main">
          <x14:cfRule type="dataBar" id="{2D4CF6DD-2E52-4AA6-8B93-09EE37EEDC7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L14:L15 L25:L26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zoomScale="80" zoomScaleNormal="80" workbookViewId="0"/>
  </sheetViews>
  <sheetFormatPr defaultColWidth="9.109375" defaultRowHeight="14.4" x14ac:dyDescent="0.3"/>
  <cols>
    <col min="1" max="1" width="9.109375" style="10"/>
    <col min="2" max="2" width="31.6640625" style="10" bestFit="1" customWidth="1"/>
    <col min="3" max="18" width="9.44140625" style="10" customWidth="1"/>
    <col min="19" max="19" width="2.33203125" style="10" customWidth="1"/>
    <col min="20" max="27" width="9.44140625" style="10" customWidth="1"/>
    <col min="28" max="16384" width="9.109375" style="10"/>
  </cols>
  <sheetData>
    <row r="1" spans="1:20" x14ac:dyDescent="0.3">
      <c r="A1" s="45"/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20" ht="30.75" customHeight="1" x14ac:dyDescent="0.3">
      <c r="A2" s="45"/>
      <c r="B2" s="114" t="s">
        <v>136</v>
      </c>
      <c r="C2" s="114"/>
      <c r="D2" s="114"/>
      <c r="E2" s="114"/>
      <c r="F2" s="114"/>
      <c r="G2" s="114"/>
      <c r="H2" s="114"/>
      <c r="I2" s="114"/>
      <c r="J2" s="114"/>
      <c r="K2" s="45"/>
      <c r="L2" s="45"/>
      <c r="M2" s="45"/>
    </row>
    <row r="3" spans="1:20" x14ac:dyDescent="0.3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20" ht="28.2" customHeight="1" x14ac:dyDescent="0.3">
      <c r="A4" s="45"/>
      <c r="B4" s="47"/>
      <c r="C4" s="115" t="s">
        <v>78</v>
      </c>
      <c r="D4" s="116"/>
      <c r="E4" s="116"/>
      <c r="F4" s="116"/>
      <c r="G4" s="116"/>
      <c r="H4" s="116"/>
      <c r="I4" s="116"/>
      <c r="J4" s="117"/>
      <c r="K4" s="45"/>
      <c r="L4" s="45"/>
      <c r="M4" s="45"/>
      <c r="R4" s="7"/>
      <c r="S4" s="16"/>
      <c r="T4" s="7"/>
    </row>
    <row r="5" spans="1:20" ht="77.25" customHeight="1" x14ac:dyDescent="0.3">
      <c r="A5" s="45"/>
      <c r="B5" s="68"/>
      <c r="C5" s="104" t="s">
        <v>79</v>
      </c>
      <c r="D5" s="105"/>
      <c r="E5" s="104" t="s">
        <v>80</v>
      </c>
      <c r="F5" s="105"/>
      <c r="G5" s="104" t="s">
        <v>81</v>
      </c>
      <c r="H5" s="105"/>
      <c r="I5" s="104" t="s">
        <v>82</v>
      </c>
      <c r="J5" s="105"/>
      <c r="K5" s="45"/>
      <c r="L5" s="45"/>
      <c r="M5" s="45"/>
      <c r="R5" s="7"/>
      <c r="S5" s="14"/>
      <c r="T5" s="7"/>
    </row>
    <row r="6" spans="1:20" ht="13.95" customHeight="1" x14ac:dyDescent="0.3">
      <c r="A6" s="45"/>
      <c r="B6" s="33"/>
      <c r="C6" s="26" t="s">
        <v>2</v>
      </c>
      <c r="D6" s="27" t="s">
        <v>3</v>
      </c>
      <c r="E6" s="26" t="s">
        <v>2</v>
      </c>
      <c r="F6" s="27" t="s">
        <v>3</v>
      </c>
      <c r="G6" s="26" t="s">
        <v>2</v>
      </c>
      <c r="H6" s="27" t="s">
        <v>3</v>
      </c>
      <c r="I6" s="26" t="s">
        <v>2</v>
      </c>
      <c r="J6" s="27" t="s">
        <v>3</v>
      </c>
      <c r="K6" s="45"/>
      <c r="L6" s="45"/>
      <c r="M6" s="45"/>
      <c r="R6" s="7"/>
      <c r="S6" s="14"/>
      <c r="T6" s="7"/>
    </row>
    <row r="7" spans="1:20" s="58" customFormat="1" ht="13.95" customHeight="1" x14ac:dyDescent="0.3">
      <c r="A7" s="50">
        <v>50</v>
      </c>
      <c r="B7" s="29" t="s">
        <v>107</v>
      </c>
      <c r="C7" s="65">
        <f>SUM(C10:C13)</f>
        <v>27</v>
      </c>
      <c r="D7" s="66">
        <f>C7/$A7</f>
        <v>0.54</v>
      </c>
      <c r="E7" s="65">
        <f>SUM(E10:E13)</f>
        <v>13</v>
      </c>
      <c r="F7" s="66">
        <f>E7/$A7</f>
        <v>0.26</v>
      </c>
      <c r="G7" s="65">
        <f>SUM(G10:G13)</f>
        <v>1</v>
      </c>
      <c r="H7" s="66">
        <f>G7/$A7</f>
        <v>0.02</v>
      </c>
      <c r="I7" s="65">
        <f>SUM(I10:I13)</f>
        <v>9</v>
      </c>
      <c r="J7" s="66">
        <f>I7/$A7</f>
        <v>0.18</v>
      </c>
      <c r="K7" s="45"/>
      <c r="L7" s="45"/>
      <c r="M7" s="45"/>
      <c r="R7" s="8"/>
      <c r="S7" s="67"/>
      <c r="T7" s="8"/>
    </row>
    <row r="8" spans="1:20" ht="13.95" customHeight="1" x14ac:dyDescent="0.3">
      <c r="A8" s="52"/>
      <c r="B8" s="33"/>
      <c r="C8" s="30"/>
      <c r="D8" s="34"/>
      <c r="E8" s="30"/>
      <c r="F8" s="34"/>
      <c r="G8" s="30"/>
      <c r="H8" s="34"/>
      <c r="I8" s="30"/>
      <c r="J8" s="34"/>
      <c r="K8" s="45"/>
      <c r="L8" s="45"/>
      <c r="M8" s="45"/>
      <c r="R8" s="7"/>
      <c r="S8" s="14"/>
      <c r="T8" s="7"/>
    </row>
    <row r="9" spans="1:20" x14ac:dyDescent="0.3">
      <c r="A9" s="52"/>
      <c r="B9" s="29" t="s">
        <v>14</v>
      </c>
      <c r="C9" s="33"/>
      <c r="D9" s="36"/>
      <c r="E9" s="33"/>
      <c r="F9" s="36"/>
      <c r="G9" s="33"/>
      <c r="H9" s="36"/>
      <c r="I9" s="33"/>
      <c r="J9" s="36"/>
      <c r="K9" s="45"/>
      <c r="L9" s="45"/>
      <c r="M9" s="45"/>
      <c r="R9" s="7"/>
      <c r="S9" s="7"/>
      <c r="T9" s="7"/>
    </row>
    <row r="10" spans="1:20" x14ac:dyDescent="0.3">
      <c r="A10" s="50">
        <v>14</v>
      </c>
      <c r="B10" s="33" t="s">
        <v>40</v>
      </c>
      <c r="C10" s="72">
        <v>10</v>
      </c>
      <c r="D10" s="31">
        <f t="shared" ref="D10:F13" si="0">C10/$A10</f>
        <v>0.7142857142857143</v>
      </c>
      <c r="E10" s="72">
        <v>3</v>
      </c>
      <c r="F10" s="31">
        <f t="shared" si="0"/>
        <v>0.21428571428571427</v>
      </c>
      <c r="G10" s="72">
        <v>0</v>
      </c>
      <c r="H10" s="31">
        <f t="shared" ref="H10:H13" si="1">G10/$A10</f>
        <v>0</v>
      </c>
      <c r="I10" s="72">
        <v>1</v>
      </c>
      <c r="J10" s="31">
        <f t="shared" ref="J10:J13" si="2">I10/$A10</f>
        <v>7.1428571428571425E-2</v>
      </c>
      <c r="K10" s="45"/>
      <c r="L10" s="45"/>
      <c r="M10" s="45"/>
      <c r="R10" s="7"/>
      <c r="S10" s="14"/>
      <c r="T10" s="7"/>
    </row>
    <row r="11" spans="1:20" x14ac:dyDescent="0.3">
      <c r="A11" s="50">
        <v>17</v>
      </c>
      <c r="B11" s="33" t="s">
        <v>41</v>
      </c>
      <c r="C11" s="72">
        <v>8</v>
      </c>
      <c r="D11" s="31">
        <f t="shared" si="0"/>
        <v>0.47058823529411764</v>
      </c>
      <c r="E11" s="72">
        <v>4</v>
      </c>
      <c r="F11" s="31">
        <f t="shared" si="0"/>
        <v>0.23529411764705882</v>
      </c>
      <c r="G11" s="72">
        <v>1</v>
      </c>
      <c r="H11" s="31">
        <f t="shared" si="1"/>
        <v>5.8823529411764705E-2</v>
      </c>
      <c r="I11" s="72">
        <v>0</v>
      </c>
      <c r="J11" s="31">
        <f t="shared" si="2"/>
        <v>0</v>
      </c>
      <c r="K11" s="45"/>
      <c r="L11" s="45"/>
      <c r="M11" s="45"/>
      <c r="R11" s="7"/>
      <c r="S11" s="14"/>
      <c r="T11" s="7"/>
    </row>
    <row r="12" spans="1:20" x14ac:dyDescent="0.3">
      <c r="A12" s="50">
        <v>14</v>
      </c>
      <c r="B12" s="33" t="s">
        <v>42</v>
      </c>
      <c r="C12" s="72">
        <v>6</v>
      </c>
      <c r="D12" s="31">
        <f t="shared" si="0"/>
        <v>0.42857142857142855</v>
      </c>
      <c r="E12" s="72">
        <v>5</v>
      </c>
      <c r="F12" s="31">
        <f t="shared" si="0"/>
        <v>0.35714285714285715</v>
      </c>
      <c r="G12" s="72">
        <v>0</v>
      </c>
      <c r="H12" s="31">
        <f t="shared" si="1"/>
        <v>0</v>
      </c>
      <c r="I12" s="72">
        <v>4</v>
      </c>
      <c r="J12" s="31">
        <f t="shared" si="2"/>
        <v>0.2857142857142857</v>
      </c>
      <c r="K12" s="45"/>
      <c r="L12" s="45"/>
      <c r="M12" s="45"/>
      <c r="R12" s="7"/>
      <c r="S12" s="14"/>
      <c r="T12" s="7"/>
    </row>
    <row r="13" spans="1:20" x14ac:dyDescent="0.3">
      <c r="A13" s="50">
        <v>5</v>
      </c>
      <c r="B13" s="33" t="s">
        <v>39</v>
      </c>
      <c r="C13" s="72">
        <v>3</v>
      </c>
      <c r="D13" s="31">
        <f t="shared" si="0"/>
        <v>0.6</v>
      </c>
      <c r="E13" s="72">
        <v>1</v>
      </c>
      <c r="F13" s="31">
        <f t="shared" si="0"/>
        <v>0.2</v>
      </c>
      <c r="G13" s="72">
        <v>0</v>
      </c>
      <c r="H13" s="31">
        <f t="shared" si="1"/>
        <v>0</v>
      </c>
      <c r="I13" s="72">
        <v>4</v>
      </c>
      <c r="J13" s="31">
        <f t="shared" si="2"/>
        <v>0.8</v>
      </c>
      <c r="K13" s="45"/>
      <c r="L13" s="45"/>
      <c r="M13" s="45"/>
      <c r="R13" s="7"/>
      <c r="S13" s="14"/>
      <c r="T13" s="7"/>
    </row>
    <row r="14" spans="1:20" x14ac:dyDescent="0.3">
      <c r="A14" s="50"/>
      <c r="B14" s="33"/>
      <c r="C14" s="72"/>
      <c r="D14" s="80"/>
      <c r="E14" s="72"/>
      <c r="F14" s="80"/>
      <c r="G14" s="72"/>
      <c r="H14" s="80"/>
      <c r="I14" s="72"/>
      <c r="J14" s="80"/>
      <c r="K14" s="45"/>
      <c r="L14" s="45"/>
      <c r="M14" s="45"/>
      <c r="R14" s="7"/>
      <c r="S14" s="14"/>
      <c r="T14" s="7"/>
    </row>
    <row r="15" spans="1:20" x14ac:dyDescent="0.3">
      <c r="A15" s="50"/>
      <c r="B15" s="29" t="s">
        <v>4</v>
      </c>
      <c r="C15" s="72"/>
      <c r="D15" s="80"/>
      <c r="E15" s="72"/>
      <c r="F15" s="80"/>
      <c r="G15" s="72"/>
      <c r="H15" s="80"/>
      <c r="I15" s="72"/>
      <c r="J15" s="80"/>
      <c r="K15" s="45"/>
      <c r="L15" s="45"/>
      <c r="M15" s="45"/>
      <c r="R15" s="7"/>
      <c r="S15" s="14"/>
      <c r="T15" s="7"/>
    </row>
    <row r="16" spans="1:20" x14ac:dyDescent="0.3">
      <c r="A16" s="50">
        <v>7</v>
      </c>
      <c r="B16" s="33" t="s">
        <v>43</v>
      </c>
      <c r="C16" s="72">
        <v>2</v>
      </c>
      <c r="D16" s="31">
        <f t="shared" ref="D16:F24" si="3">C16/$A16</f>
        <v>0.2857142857142857</v>
      </c>
      <c r="E16" s="72">
        <v>3</v>
      </c>
      <c r="F16" s="31">
        <f t="shared" si="3"/>
        <v>0.42857142857142855</v>
      </c>
      <c r="G16" s="72">
        <v>0</v>
      </c>
      <c r="H16" s="31">
        <f t="shared" ref="H16:H24" si="4">G16/$A16</f>
        <v>0</v>
      </c>
      <c r="I16" s="72">
        <v>2</v>
      </c>
      <c r="J16" s="31">
        <f t="shared" ref="J16:J24" si="5">I16/$A16</f>
        <v>0.2857142857142857</v>
      </c>
      <c r="K16" s="45"/>
      <c r="L16" s="45"/>
      <c r="M16" s="45"/>
      <c r="R16" s="7"/>
      <c r="S16" s="14"/>
      <c r="T16" s="7"/>
    </row>
    <row r="17" spans="1:20" x14ac:dyDescent="0.3">
      <c r="A17" s="50">
        <v>6</v>
      </c>
      <c r="B17" s="33" t="s">
        <v>44</v>
      </c>
      <c r="C17" s="72">
        <v>2</v>
      </c>
      <c r="D17" s="31">
        <f t="shared" si="3"/>
        <v>0.33333333333333331</v>
      </c>
      <c r="E17" s="72">
        <v>2</v>
      </c>
      <c r="F17" s="31">
        <f t="shared" si="3"/>
        <v>0.33333333333333331</v>
      </c>
      <c r="G17" s="72">
        <v>0</v>
      </c>
      <c r="H17" s="31">
        <f t="shared" si="4"/>
        <v>0</v>
      </c>
      <c r="I17" s="72">
        <v>2</v>
      </c>
      <c r="J17" s="31">
        <f t="shared" si="5"/>
        <v>0.33333333333333331</v>
      </c>
      <c r="K17" s="45"/>
      <c r="L17" s="45"/>
      <c r="M17" s="45"/>
      <c r="R17" s="7"/>
      <c r="S17" s="14"/>
      <c r="T17" s="7"/>
    </row>
    <row r="18" spans="1:20" x14ac:dyDescent="0.3">
      <c r="A18" s="50">
        <v>11</v>
      </c>
      <c r="B18" s="33" t="s">
        <v>20</v>
      </c>
      <c r="C18" s="72">
        <v>4</v>
      </c>
      <c r="D18" s="31">
        <f t="shared" si="3"/>
        <v>0.36363636363636365</v>
      </c>
      <c r="E18" s="72">
        <v>2</v>
      </c>
      <c r="F18" s="31">
        <f t="shared" si="3"/>
        <v>0.18181818181818182</v>
      </c>
      <c r="G18" s="72">
        <v>1</v>
      </c>
      <c r="H18" s="31">
        <f t="shared" si="4"/>
        <v>9.0909090909090912E-2</v>
      </c>
      <c r="I18" s="72">
        <v>4</v>
      </c>
      <c r="J18" s="31">
        <f t="shared" si="5"/>
        <v>0.36363636363636365</v>
      </c>
      <c r="K18" s="45"/>
      <c r="L18" s="45"/>
      <c r="M18" s="45"/>
      <c r="R18" s="7"/>
      <c r="S18" s="14"/>
      <c r="T18" s="7"/>
    </row>
    <row r="19" spans="1:20" x14ac:dyDescent="0.3">
      <c r="A19" s="50">
        <v>4</v>
      </c>
      <c r="B19" s="33" t="s">
        <v>45</v>
      </c>
      <c r="C19" s="72">
        <v>4</v>
      </c>
      <c r="D19" s="31">
        <f t="shared" si="3"/>
        <v>1</v>
      </c>
      <c r="E19" s="72">
        <v>1</v>
      </c>
      <c r="F19" s="31">
        <f t="shared" si="3"/>
        <v>0.25</v>
      </c>
      <c r="G19" s="72">
        <v>0</v>
      </c>
      <c r="H19" s="31">
        <f t="shared" si="4"/>
        <v>0</v>
      </c>
      <c r="I19" s="72">
        <v>0</v>
      </c>
      <c r="J19" s="31">
        <f t="shared" si="5"/>
        <v>0</v>
      </c>
      <c r="K19" s="45"/>
      <c r="L19" s="45"/>
      <c r="M19" s="45"/>
      <c r="R19" s="7"/>
      <c r="S19" s="14"/>
      <c r="T19" s="7"/>
    </row>
    <row r="20" spans="1:20" x14ac:dyDescent="0.3">
      <c r="A20" s="50">
        <v>2</v>
      </c>
      <c r="B20" s="33" t="s">
        <v>46</v>
      </c>
      <c r="C20" s="72">
        <v>1</v>
      </c>
      <c r="D20" s="31">
        <f t="shared" si="3"/>
        <v>0.5</v>
      </c>
      <c r="E20" s="72">
        <v>1</v>
      </c>
      <c r="F20" s="31">
        <f t="shared" si="3"/>
        <v>0.5</v>
      </c>
      <c r="G20" s="72">
        <v>0</v>
      </c>
      <c r="H20" s="31">
        <f t="shared" si="4"/>
        <v>0</v>
      </c>
      <c r="I20" s="72">
        <v>0</v>
      </c>
      <c r="J20" s="31">
        <f t="shared" si="5"/>
        <v>0</v>
      </c>
      <c r="K20" s="45"/>
      <c r="L20" s="45"/>
      <c r="M20" s="45"/>
      <c r="R20" s="7"/>
      <c r="S20" s="14"/>
      <c r="T20" s="7"/>
    </row>
    <row r="21" spans="1:20" x14ac:dyDescent="0.3">
      <c r="A21" s="50">
        <v>8</v>
      </c>
      <c r="B21" s="33" t="s">
        <v>47</v>
      </c>
      <c r="C21" s="72">
        <v>4</v>
      </c>
      <c r="D21" s="31">
        <f t="shared" si="3"/>
        <v>0.5</v>
      </c>
      <c r="E21" s="72">
        <v>2</v>
      </c>
      <c r="F21" s="31">
        <f t="shared" si="3"/>
        <v>0.25</v>
      </c>
      <c r="G21" s="72">
        <v>0</v>
      </c>
      <c r="H21" s="31">
        <f t="shared" si="4"/>
        <v>0</v>
      </c>
      <c r="I21" s="72">
        <v>2</v>
      </c>
      <c r="J21" s="31">
        <f t="shared" si="5"/>
        <v>0.25</v>
      </c>
      <c r="K21" s="45"/>
      <c r="L21" s="45"/>
      <c r="M21" s="45"/>
      <c r="R21" s="7"/>
      <c r="S21" s="14"/>
      <c r="T21" s="7"/>
    </row>
    <row r="22" spans="1:20" x14ac:dyDescent="0.3">
      <c r="A22" s="50">
        <v>7</v>
      </c>
      <c r="B22" s="33" t="s">
        <v>48</v>
      </c>
      <c r="C22" s="72">
        <v>6</v>
      </c>
      <c r="D22" s="31">
        <f t="shared" si="3"/>
        <v>0.8571428571428571</v>
      </c>
      <c r="E22" s="72">
        <v>1</v>
      </c>
      <c r="F22" s="31">
        <f t="shared" si="3"/>
        <v>0.14285714285714285</v>
      </c>
      <c r="G22" s="72">
        <v>0</v>
      </c>
      <c r="H22" s="31">
        <f t="shared" si="4"/>
        <v>0</v>
      </c>
      <c r="I22" s="72">
        <v>0</v>
      </c>
      <c r="J22" s="31">
        <f t="shared" si="5"/>
        <v>0</v>
      </c>
      <c r="K22" s="45"/>
      <c r="L22" s="45"/>
      <c r="M22" s="45"/>
      <c r="R22" s="7"/>
      <c r="S22" s="14"/>
      <c r="T22" s="7"/>
    </row>
    <row r="23" spans="1:20" x14ac:dyDescent="0.3">
      <c r="A23" s="50">
        <v>3</v>
      </c>
      <c r="B23" s="33" t="s">
        <v>49</v>
      </c>
      <c r="C23" s="72">
        <v>2</v>
      </c>
      <c r="D23" s="31">
        <f t="shared" si="3"/>
        <v>0.66666666666666663</v>
      </c>
      <c r="E23" s="72">
        <v>1</v>
      </c>
      <c r="F23" s="31">
        <f t="shared" si="3"/>
        <v>0.33333333333333331</v>
      </c>
      <c r="G23" s="72">
        <v>0</v>
      </c>
      <c r="H23" s="31">
        <f t="shared" si="4"/>
        <v>0</v>
      </c>
      <c r="I23" s="72">
        <v>0</v>
      </c>
      <c r="J23" s="31">
        <f t="shared" si="5"/>
        <v>0</v>
      </c>
      <c r="K23" s="45"/>
      <c r="L23" s="45"/>
      <c r="M23" s="45"/>
      <c r="R23" s="7"/>
      <c r="S23" s="14"/>
      <c r="T23" s="7"/>
    </row>
    <row r="24" spans="1:20" x14ac:dyDescent="0.3">
      <c r="A24" s="50">
        <v>2</v>
      </c>
      <c r="B24" s="33" t="s">
        <v>50</v>
      </c>
      <c r="C24" s="72">
        <v>2</v>
      </c>
      <c r="D24" s="31">
        <f t="shared" si="3"/>
        <v>1</v>
      </c>
      <c r="E24" s="72">
        <v>0</v>
      </c>
      <c r="F24" s="31">
        <f t="shared" si="3"/>
        <v>0</v>
      </c>
      <c r="G24" s="72">
        <v>0</v>
      </c>
      <c r="H24" s="31">
        <f t="shared" si="4"/>
        <v>0</v>
      </c>
      <c r="I24" s="72">
        <v>0</v>
      </c>
      <c r="J24" s="31">
        <f t="shared" si="5"/>
        <v>0</v>
      </c>
      <c r="K24" s="45"/>
      <c r="L24" s="45"/>
      <c r="M24" s="45"/>
      <c r="R24" s="7"/>
      <c r="S24" s="14"/>
      <c r="T24" s="7"/>
    </row>
    <row r="25" spans="1:20" x14ac:dyDescent="0.3">
      <c r="A25" s="50"/>
      <c r="B25" s="33"/>
      <c r="C25" s="72"/>
      <c r="D25" s="80"/>
      <c r="E25" s="72"/>
      <c r="F25" s="80"/>
      <c r="G25" s="72"/>
      <c r="H25" s="80"/>
      <c r="I25" s="72"/>
      <c r="J25" s="80"/>
      <c r="K25" s="45"/>
      <c r="L25" s="45"/>
      <c r="M25" s="45"/>
      <c r="R25" s="7"/>
      <c r="S25" s="14"/>
      <c r="T25" s="7"/>
    </row>
    <row r="26" spans="1:20" x14ac:dyDescent="0.3">
      <c r="A26" s="50"/>
      <c r="B26" s="29" t="s">
        <v>5</v>
      </c>
      <c r="C26" s="72"/>
      <c r="D26" s="80"/>
      <c r="E26" s="72"/>
      <c r="F26" s="80"/>
      <c r="G26" s="72"/>
      <c r="H26" s="80"/>
      <c r="I26" s="72"/>
      <c r="J26" s="80"/>
      <c r="K26" s="45"/>
      <c r="L26" s="45"/>
      <c r="M26" s="45"/>
      <c r="R26" s="7"/>
      <c r="S26" s="14"/>
      <c r="T26" s="7"/>
    </row>
    <row r="27" spans="1:20" x14ac:dyDescent="0.3">
      <c r="A27" s="50">
        <v>22</v>
      </c>
      <c r="B27" s="33" t="s">
        <v>27</v>
      </c>
      <c r="C27" s="72">
        <v>11</v>
      </c>
      <c r="D27" s="31">
        <f t="shared" ref="D27:F29" si="6">C27/$A27</f>
        <v>0.5</v>
      </c>
      <c r="E27" s="72">
        <v>7</v>
      </c>
      <c r="F27" s="31">
        <f t="shared" si="6"/>
        <v>0.31818181818181818</v>
      </c>
      <c r="G27" s="72">
        <v>0</v>
      </c>
      <c r="H27" s="31">
        <f t="shared" ref="H27:H29" si="7">G27/$A27</f>
        <v>0</v>
      </c>
      <c r="I27" s="72">
        <v>4</v>
      </c>
      <c r="J27" s="31">
        <f t="shared" ref="J27:J29" si="8">I27/$A27</f>
        <v>0.18181818181818182</v>
      </c>
      <c r="K27" s="45"/>
      <c r="L27" s="45"/>
      <c r="M27" s="45"/>
      <c r="R27" s="7"/>
      <c r="S27" s="14"/>
      <c r="T27" s="7"/>
    </row>
    <row r="28" spans="1:20" x14ac:dyDescent="0.3">
      <c r="A28" s="50">
        <v>17</v>
      </c>
      <c r="B28" s="33" t="s">
        <v>28</v>
      </c>
      <c r="C28" s="72">
        <v>11</v>
      </c>
      <c r="D28" s="31">
        <f t="shared" si="6"/>
        <v>0.6470588235294118</v>
      </c>
      <c r="E28" s="72">
        <v>2</v>
      </c>
      <c r="F28" s="31">
        <f t="shared" si="6"/>
        <v>0.11764705882352941</v>
      </c>
      <c r="G28" s="72">
        <v>1</v>
      </c>
      <c r="H28" s="31">
        <f t="shared" si="7"/>
        <v>5.8823529411764705E-2</v>
      </c>
      <c r="I28" s="72">
        <v>3</v>
      </c>
      <c r="J28" s="31">
        <f t="shared" si="8"/>
        <v>0.17647058823529413</v>
      </c>
      <c r="K28" s="45"/>
      <c r="L28" s="45"/>
      <c r="M28" s="45"/>
      <c r="R28" s="7"/>
      <c r="S28" s="14"/>
      <c r="T28" s="7"/>
    </row>
    <row r="29" spans="1:20" x14ac:dyDescent="0.3">
      <c r="A29" s="52">
        <v>11</v>
      </c>
      <c r="B29" s="40" t="s">
        <v>51</v>
      </c>
      <c r="C29" s="77">
        <v>5</v>
      </c>
      <c r="D29" s="56">
        <f t="shared" si="6"/>
        <v>0.45454545454545453</v>
      </c>
      <c r="E29" s="77">
        <v>4</v>
      </c>
      <c r="F29" s="56">
        <f t="shared" si="6"/>
        <v>0.36363636363636365</v>
      </c>
      <c r="G29" s="77">
        <v>0</v>
      </c>
      <c r="H29" s="56">
        <f t="shared" si="7"/>
        <v>0</v>
      </c>
      <c r="I29" s="77">
        <v>3</v>
      </c>
      <c r="J29" s="56">
        <f t="shared" si="8"/>
        <v>0.27272727272727271</v>
      </c>
      <c r="K29" s="45"/>
      <c r="L29" s="45"/>
      <c r="M29" s="45"/>
      <c r="R29" s="7"/>
      <c r="S29" s="14"/>
      <c r="T29" s="7"/>
    </row>
    <row r="30" spans="1:20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20" x14ac:dyDescent="0.3">
      <c r="A31" s="45"/>
      <c r="B31" s="45"/>
      <c r="C31" s="46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20" ht="14.4" customHeight="1" x14ac:dyDescent="0.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1:20" ht="72.75" customHeight="1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5" spans="1:20" ht="13.95" customHeight="1" x14ac:dyDescent="0.3">
      <c r="A35" s="19">
        <v>31</v>
      </c>
      <c r="R35" s="7"/>
      <c r="S35" s="14"/>
      <c r="T35" s="7"/>
    </row>
    <row r="36" spans="1:20" x14ac:dyDescent="0.3">
      <c r="A36" s="20"/>
    </row>
    <row r="37" spans="1:20" x14ac:dyDescent="0.3">
      <c r="A37" s="20"/>
    </row>
    <row r="38" spans="1:20" x14ac:dyDescent="0.3">
      <c r="A38" s="19">
        <v>11</v>
      </c>
    </row>
    <row r="39" spans="1:20" x14ac:dyDescent="0.3">
      <c r="A39" s="19">
        <v>12</v>
      </c>
    </row>
    <row r="40" spans="1:20" x14ac:dyDescent="0.3">
      <c r="A40" s="19">
        <v>5</v>
      </c>
    </row>
    <row r="41" spans="1:20" x14ac:dyDescent="0.3">
      <c r="A41" s="19">
        <v>3</v>
      </c>
    </row>
    <row r="42" spans="1:20" x14ac:dyDescent="0.3">
      <c r="A42" s="19"/>
    </row>
    <row r="43" spans="1:20" x14ac:dyDescent="0.3">
      <c r="A43" s="19"/>
    </row>
    <row r="44" spans="1:20" x14ac:dyDescent="0.3">
      <c r="A44" s="19">
        <v>4</v>
      </c>
    </row>
    <row r="45" spans="1:20" x14ac:dyDescent="0.3">
      <c r="A45" s="19">
        <v>1</v>
      </c>
    </row>
    <row r="46" spans="1:20" x14ac:dyDescent="0.3">
      <c r="A46" s="19">
        <v>8</v>
      </c>
    </row>
    <row r="47" spans="1:20" x14ac:dyDescent="0.3">
      <c r="A47" s="19">
        <v>1</v>
      </c>
    </row>
    <row r="48" spans="1:20" x14ac:dyDescent="0.3">
      <c r="A48" s="19">
        <v>1</v>
      </c>
    </row>
    <row r="49" spans="1:20" x14ac:dyDescent="0.3">
      <c r="A49" s="19">
        <v>6</v>
      </c>
    </row>
    <row r="50" spans="1:20" x14ac:dyDescent="0.3">
      <c r="A50" s="19">
        <v>6</v>
      </c>
    </row>
    <row r="51" spans="1:20" x14ac:dyDescent="0.3">
      <c r="A51" s="19">
        <v>3</v>
      </c>
    </row>
    <row r="52" spans="1:20" x14ac:dyDescent="0.3">
      <c r="A52" s="19">
        <v>2</v>
      </c>
    </row>
    <row r="53" spans="1:20" x14ac:dyDescent="0.3">
      <c r="A53" s="19"/>
    </row>
    <row r="54" spans="1:20" x14ac:dyDescent="0.3">
      <c r="A54" s="19"/>
    </row>
    <row r="55" spans="1:20" x14ac:dyDescent="0.3">
      <c r="A55" s="19">
        <v>16</v>
      </c>
    </row>
    <row r="56" spans="1:20" x14ac:dyDescent="0.3">
      <c r="A56" s="19">
        <v>10</v>
      </c>
    </row>
    <row r="57" spans="1:20" x14ac:dyDescent="0.3">
      <c r="A57" s="20">
        <v>5</v>
      </c>
    </row>
    <row r="60" spans="1:20" ht="14.4" customHeight="1" x14ac:dyDescent="0.3"/>
    <row r="61" spans="1:20" ht="82.5" customHeight="1" x14ac:dyDescent="0.3"/>
    <row r="63" spans="1:20" ht="13.95" customHeight="1" x14ac:dyDescent="0.3">
      <c r="A63" s="19">
        <v>52</v>
      </c>
      <c r="R63" s="7"/>
      <c r="S63" s="14"/>
      <c r="T63" s="7"/>
    </row>
    <row r="64" spans="1:20" x14ac:dyDescent="0.3">
      <c r="A64" s="20"/>
    </row>
    <row r="65" spans="1:1" x14ac:dyDescent="0.3">
      <c r="A65" s="20"/>
    </row>
    <row r="66" spans="1:1" x14ac:dyDescent="0.3">
      <c r="A66" s="19">
        <v>20</v>
      </c>
    </row>
    <row r="67" spans="1:1" x14ac:dyDescent="0.3">
      <c r="A67" s="19">
        <v>15</v>
      </c>
    </row>
    <row r="68" spans="1:1" x14ac:dyDescent="0.3">
      <c r="A68" s="19">
        <v>12</v>
      </c>
    </row>
    <row r="69" spans="1:1" x14ac:dyDescent="0.3">
      <c r="A69" s="19">
        <v>5</v>
      </c>
    </row>
    <row r="70" spans="1:1" x14ac:dyDescent="0.3">
      <c r="A70" s="19"/>
    </row>
    <row r="71" spans="1:1" x14ac:dyDescent="0.3">
      <c r="A71" s="19"/>
    </row>
    <row r="72" spans="1:1" x14ac:dyDescent="0.3">
      <c r="A72" s="19">
        <v>8</v>
      </c>
    </row>
    <row r="73" spans="1:1" x14ac:dyDescent="0.3">
      <c r="A73" s="19">
        <v>7</v>
      </c>
    </row>
    <row r="74" spans="1:1" x14ac:dyDescent="0.3">
      <c r="A74" s="19">
        <v>6</v>
      </c>
    </row>
    <row r="75" spans="1:1" x14ac:dyDescent="0.3">
      <c r="A75" s="19">
        <v>4</v>
      </c>
    </row>
    <row r="76" spans="1:1" x14ac:dyDescent="0.3">
      <c r="A76" s="19">
        <v>2</v>
      </c>
    </row>
    <row r="77" spans="1:1" x14ac:dyDescent="0.3">
      <c r="A77" s="19">
        <v>5</v>
      </c>
    </row>
    <row r="78" spans="1:1" x14ac:dyDescent="0.3">
      <c r="A78" s="19">
        <v>11</v>
      </c>
    </row>
    <row r="79" spans="1:1" x14ac:dyDescent="0.3">
      <c r="A79" s="19">
        <v>4</v>
      </c>
    </row>
    <row r="80" spans="1:1" x14ac:dyDescent="0.3">
      <c r="A80" s="19">
        <v>5</v>
      </c>
    </row>
    <row r="81" spans="1:1" x14ac:dyDescent="0.3">
      <c r="A81" s="19"/>
    </row>
    <row r="82" spans="1:1" x14ac:dyDescent="0.3">
      <c r="A82" s="19"/>
    </row>
    <row r="83" spans="1:1" x14ac:dyDescent="0.3">
      <c r="A83" s="19">
        <v>18</v>
      </c>
    </row>
    <row r="84" spans="1:1" x14ac:dyDescent="0.3">
      <c r="A84" s="19">
        <v>20</v>
      </c>
    </row>
    <row r="85" spans="1:1" x14ac:dyDescent="0.3">
      <c r="A85" s="20">
        <v>14</v>
      </c>
    </row>
  </sheetData>
  <mergeCells count="6">
    <mergeCell ref="B2:J2"/>
    <mergeCell ref="C4:J4"/>
    <mergeCell ref="C5:D5"/>
    <mergeCell ref="E5:F5"/>
    <mergeCell ref="G5:H5"/>
    <mergeCell ref="I5:J5"/>
  </mergeCells>
  <conditionalFormatting sqref="D14:D15 D25:D26">
    <cfRule type="dataBar" priority="12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{5D6C6739-733C-495E-9A7F-13F8F6B2BD23}</x14:id>
        </ext>
      </extLst>
    </cfRule>
  </conditionalFormatting>
  <conditionalFormatting sqref="F14:F15 F25:F26">
    <cfRule type="dataBar" priority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{48B135ED-7305-4A86-BA2F-6308161A81E6}</x14:id>
        </ext>
      </extLst>
    </cfRule>
  </conditionalFormatting>
  <conditionalFormatting sqref="H14:H15 H25:H26">
    <cfRule type="dataBar" priority="1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{F9FE8F85-86B5-434D-8068-15FB32721AAE}</x14:id>
        </ext>
      </extLst>
    </cfRule>
  </conditionalFormatting>
  <conditionalFormatting sqref="J14:J15 J25:J26">
    <cfRule type="dataBar" priority="9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{6D59AA67-6A36-4519-8686-160A2B3A3B41}</x14:id>
        </ext>
      </extLst>
    </cfRule>
  </conditionalFormatting>
  <pageMargins left="0.7" right="0.7" top="0.75" bottom="0.75" header="0.3" footer="0.3"/>
  <pageSetup scale="5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D6C6739-733C-495E-9A7F-13F8F6B2BD23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D14:D15 D25:D26</xm:sqref>
        </x14:conditionalFormatting>
        <x14:conditionalFormatting xmlns:xm="http://schemas.microsoft.com/office/excel/2006/main">
          <x14:cfRule type="dataBar" id="{48B135ED-7305-4A86-BA2F-6308161A81E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F14:F15 F25:F26</xm:sqref>
        </x14:conditionalFormatting>
        <x14:conditionalFormatting xmlns:xm="http://schemas.microsoft.com/office/excel/2006/main">
          <x14:cfRule type="dataBar" id="{F9FE8F85-86B5-434D-8068-15FB32721AA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H14:H15 H25:H26</xm:sqref>
        </x14:conditionalFormatting>
        <x14:conditionalFormatting xmlns:xm="http://schemas.microsoft.com/office/excel/2006/main">
          <x14:cfRule type="dataBar" id="{6D59AA67-6A36-4519-8686-160A2B3A3B41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J14:J15 J25:J26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</vt:i4>
      </vt:variant>
    </vt:vector>
  </HeadingPairs>
  <TitlesOfParts>
    <vt:vector size="17" baseType="lpstr">
      <vt:lpstr>Contents</vt:lpstr>
      <vt:lpstr>Table IX.1</vt:lpstr>
      <vt:lpstr>Table IX.2 (part I)</vt:lpstr>
      <vt:lpstr>Table IX.2 (part II)</vt:lpstr>
      <vt:lpstr>Table IX.2 (part III)</vt:lpstr>
      <vt:lpstr>Table IX.3 (part I)</vt:lpstr>
      <vt:lpstr>Table IX.3 (part II)</vt:lpstr>
      <vt:lpstr>Table IX.3 (part III)</vt:lpstr>
      <vt:lpstr>Table IX.4 (part I)</vt:lpstr>
      <vt:lpstr>Table IX.4 (part II)</vt:lpstr>
      <vt:lpstr>Table IX.4 (part III)</vt:lpstr>
      <vt:lpstr>Table IX.5 (part I)</vt:lpstr>
      <vt:lpstr>Table IX.5 (part II)</vt:lpstr>
      <vt:lpstr>Table IX.5 (part III)</vt:lpstr>
      <vt:lpstr>'Table IX.3 (part I)'!Print_Area</vt:lpstr>
      <vt:lpstr>'Table IX.4 (part I)'!Print_Area</vt:lpstr>
      <vt:lpstr>'Table IX.5 (part I)'!Print_Area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2015-01-23T16:53:12Z</dcterms:created>
  <dcterms:modified xsi:type="dcterms:W3CDTF">2018-05-21T20:37:13Z</dcterms:modified>
</cp:coreProperties>
</file>