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ink/ink1.xml" ContentType="application/inkml+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4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24226"/>
  <bookViews>
    <workbookView xWindow="65426" yWindow="65426" windowWidth="19420" windowHeight="10420" activeTab="2"/>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3"/>
    <externalReference r:id="rId14"/>
  </externalReferences>
  <definedNames>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Tracker'!$E$145:$E$147</definedName>
    <definedName name="info">'Results Tracker'!$E$164:$E$166</definedName>
    <definedName name="Month">'[1]Dropdowns'!$G$2:$G$13</definedName>
    <definedName name="overalleffect">'Results Tracker'!$D$164:$D$166</definedName>
    <definedName name="physicalassets">'Results Tracker'!$J$164:$J$172</definedName>
    <definedName name="quality">'Results Tracker'!$B$155:$B$159</definedName>
    <definedName name="question">'Results Tracker'!$F$155:$F$157</definedName>
    <definedName name="responses">'Results Tracker'!$C$155:$C$159</definedName>
    <definedName name="state">'Results Tracker'!$I$159:$I$161</definedName>
    <definedName name="type1" localSheetId="1">'[2]Results Tracker'!$G$146:$G$149</definedName>
    <definedName name="type1">'Results Tracker'!$G$155:$G$158</definedName>
    <definedName name="Year">'[1]Dropdowns'!$H$2:$H$36</definedName>
    <definedName name="yesno">'Results Tracker'!$E$151:$E$152</definedName>
  </definedNames>
  <calcPr calcId="191029"/>
  <extLst/>
</workbook>
</file>

<file path=xl/comments8.xml><?xml version="1.0" encoding="utf-8"?>
<comments xmlns="http://schemas.openxmlformats.org/spreadsheetml/2006/main">
  <authors>
    <author>Estacion13</author>
  </authors>
  <commentList>
    <comment ref="F18" authorId="0">
      <text>
        <r>
          <rPr>
            <b/>
            <sz val="9"/>
            <rFont val="Tahoma"/>
            <family val="2"/>
          </rPr>
          <t>Estacion13:</t>
        </r>
        <r>
          <rPr>
            <sz val="9"/>
            <rFont val="Tahoma"/>
            <family val="2"/>
          </rPr>
          <t xml:space="preserve">
Total</t>
        </r>
      </text>
    </comment>
    <comment ref="F30" authorId="0">
      <text>
        <r>
          <rPr>
            <b/>
            <sz val="9"/>
            <rFont val="Tahoma"/>
            <family val="2"/>
          </rPr>
          <t>Estacion13:</t>
        </r>
        <r>
          <rPr>
            <sz val="9"/>
            <rFont val="Tahoma"/>
            <family val="2"/>
          </rPr>
          <t xml:space="preserve">
Total</t>
        </r>
      </text>
    </comment>
    <comment ref="D31" authorId="0">
      <text>
        <r>
          <rPr>
            <b/>
            <sz val="9"/>
            <rFont val="Tahoma"/>
            <family val="2"/>
          </rPr>
          <t>Estacion13:</t>
        </r>
        <r>
          <rPr>
            <sz val="9"/>
            <rFont val="Tahoma"/>
            <family val="2"/>
          </rPr>
          <t xml:space="preserve">
ASADAS can only access to credit from only one Bank in the country.
We propose to create 2 credit products for financing adaptation measures in general.</t>
        </r>
      </text>
    </comment>
    <comment ref="F31" authorId="0">
      <text>
        <r>
          <rPr>
            <b/>
            <sz val="9"/>
            <rFont val="Tahoma"/>
            <family val="2"/>
          </rPr>
          <t>Estacion13:</t>
        </r>
        <r>
          <rPr>
            <sz val="9"/>
            <rFont val="Tahoma"/>
            <family val="2"/>
          </rPr>
          <t xml:space="preserve">
Already created 2 credit products: Ganadería Pro-Clima y Agricultura Pro-Clima</t>
        </r>
      </text>
    </comment>
    <comment ref="F40" authorId="0">
      <text>
        <r>
          <rPr>
            <b/>
            <sz val="9"/>
            <rFont val="Tahoma"/>
            <family val="2"/>
          </rPr>
          <t>Estacion13:</t>
        </r>
        <r>
          <rPr>
            <sz val="9"/>
            <rFont val="Tahoma"/>
            <family val="2"/>
          </rPr>
          <t xml:space="preserve">
ICICOR-
SARAPIQUI RESILIENTE
ACEPESA</t>
        </r>
      </text>
    </comment>
    <comment ref="F47" authorId="0">
      <text>
        <r>
          <rPr>
            <b/>
            <sz val="9"/>
            <rFont val="Tahoma"/>
            <family val="2"/>
          </rPr>
          <t>Estacion13:</t>
        </r>
        <r>
          <rPr>
            <sz val="9"/>
            <rFont val="Tahoma"/>
            <family val="2"/>
          </rPr>
          <t xml:space="preserve">
Me parece que podemos tener 2 con lo de AED :-)</t>
        </r>
      </text>
    </comment>
  </commentList>
</comments>
</file>

<file path=xl/sharedStrings.xml><?xml version="1.0" encoding="utf-8"?>
<sst xmlns="http://schemas.openxmlformats.org/spreadsheetml/2006/main" count="2490" uniqueCount="1114">
  <si>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</si>
  <si>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</si>
  <si>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</si>
  <si>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</si>
  <si>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</si>
  <si>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</si>
  <si>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</si>
  <si>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</si>
  <si>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</si>
  <si>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</si>
  <si>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</si>
  <si>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</si>
  <si>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</si>
  <si>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</si>
  <si>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</si>
  <si>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</si>
  <si>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</si>
  <si>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</si>
  <si>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</si>
  <si>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</si>
  <si>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</si>
  <si>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</si>
  <si>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</si>
  <si>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</si>
  <si>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</si>
  <si>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</si>
  <si>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</si>
  <si>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</si>
  <si>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</si>
  <si>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</si>
  <si>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</si>
  <si>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</si>
  <si>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</si>
  <si>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</si>
  <si>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</si>
  <si>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</si>
  <si>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</si>
  <si>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</si>
  <si>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</si>
  <si>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</si>
  <si>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</si>
  <si>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</si>
  <si>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</si>
  <si>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</si>
  <si>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</si>
  <si>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</si>
  <si>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</si>
  <si>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</si>
  <si>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</si>
  <si>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</si>
  <si>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</si>
  <si>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</si>
  <si>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</si>
  <si>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</si>
  <si>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</si>
  <si>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</si>
  <si>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</si>
  <si>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</si>
  <si>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</si>
  <si>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</si>
  <si>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</si>
  <si>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</si>
  <si>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</si>
  <si>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</si>
  <si>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</si>
  <si>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</si>
  <si>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</si>
  <si>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</si>
  <si>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</si>
  <si>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</si>
  <si>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</si>
  <si>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</si>
  <si>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</si>
  <si>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</si>
  <si>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</si>
  <si>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</si>
  <si>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</si>
  <si>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</si>
  <si>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Guyana</t>
  </si>
  <si>
    <t>Haiti</t>
  </si>
  <si>
    <t>Honduras</t>
  </si>
  <si>
    <t>Hungary</t>
  </si>
  <si>
    <t>India</t>
  </si>
  <si>
    <t>Indonesia</t>
  </si>
  <si>
    <t>Jamaica</t>
  </si>
  <si>
    <t>Jordan</t>
  </si>
  <si>
    <t>Kazakhstan</t>
  </si>
  <si>
    <t>Kenya</t>
  </si>
  <si>
    <t>Kiribati</t>
  </si>
  <si>
    <t>Latvia</t>
  </si>
  <si>
    <t>Lebanon</t>
  </si>
  <si>
    <t>Lesotho</t>
  </si>
  <si>
    <t>Liberia</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</si>
  <si>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</si>
  <si>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</si>
  <si>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</si>
  <si>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</si>
  <si>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</si>
  <si>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</si>
  <si>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</si>
  <si>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</si>
  <si>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</si>
  <si>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</si>
  <si>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</si>
  <si>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</si>
  <si>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</si>
  <si>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</si>
  <si>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</si>
  <si>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</si>
  <si>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</si>
  <si>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</si>
  <si>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</si>
  <si>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</si>
  <si>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</si>
  <si>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</si>
  <si>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</si>
  <si>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</si>
  <si>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</si>
  <si>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</si>
  <si>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</si>
  <si>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Oman</t>
  </si>
  <si>
    <t>Pakistan</t>
  </si>
  <si>
    <t>Palau</t>
  </si>
  <si>
    <t>Panama</t>
  </si>
  <si>
    <t>Papua New Guinea</t>
  </si>
  <si>
    <t>Paraguay</t>
  </si>
  <si>
    <t>Peru</t>
  </si>
  <si>
    <t>Philippines</t>
  </si>
  <si>
    <t>Poland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</si>
  <si>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</si>
  <si>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</si>
  <si>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</si>
  <si>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</si>
  <si>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</si>
  <si>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</si>
  <si>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</si>
  <si>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</si>
  <si>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</si>
  <si>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</si>
  <si>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</si>
  <si>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</si>
  <si>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</si>
  <si>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</si>
  <si>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</si>
  <si>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Slovenia</t>
  </si>
  <si>
    <t>Solomon Islands</t>
  </si>
  <si>
    <t>South Africa</t>
  </si>
  <si>
    <t>Sri Lanka</t>
  </si>
  <si>
    <t>Sudan</t>
  </si>
  <si>
    <t>Suriname</t>
  </si>
  <si>
    <t>Swaziland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</si>
  <si>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</si>
  <si>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</si>
  <si>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</si>
  <si>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</si>
  <si>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</si>
  <si>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</si>
  <si>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</si>
  <si>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</si>
  <si>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</si>
  <si>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</si>
  <si>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</si>
  <si>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</si>
  <si>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</si>
  <si>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</si>
  <si>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</si>
  <si>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</si>
  <si>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</si>
  <si>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</si>
  <si>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</si>
  <si>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</si>
  <si>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</si>
  <si>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</si>
  <si>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</si>
  <si>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</si>
  <si>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</si>
  <si>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</si>
  <si>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</si>
  <si>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</si>
  <si>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</si>
  <si>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</si>
  <si>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</si>
  <si>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</si>
  <si>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</si>
  <si>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</si>
  <si>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</si>
  <si>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</si>
  <si>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</si>
  <si>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</si>
  <si>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</si>
  <si>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</si>
  <si>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</si>
  <si>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</si>
  <si>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</si>
  <si>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</si>
  <si>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</si>
  <si>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</si>
  <si>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</si>
  <si>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</si>
  <si>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</si>
  <si>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</si>
  <si>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</si>
  <si>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</si>
  <si>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</si>
  <si>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</si>
  <si>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</si>
  <si>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</si>
  <si>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</si>
  <si>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</si>
  <si>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</si>
  <si>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</si>
  <si>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</si>
  <si>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</si>
  <si>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</si>
  <si>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</si>
  <si>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</si>
  <si>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</si>
  <si>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</si>
  <si>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</si>
  <si>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</si>
  <si>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</si>
  <si>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</si>
  <si>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</si>
  <si>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</si>
  <si>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</si>
  <si>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</si>
  <si>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</si>
  <si>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</si>
  <si>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</si>
  <si>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</si>
  <si>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</si>
  <si>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</si>
  <si>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</si>
  <si>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</si>
  <si>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</si>
  <si>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</si>
  <si>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</si>
  <si>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</si>
  <si>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</si>
  <si>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</si>
  <si>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</si>
  <si>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</si>
  <si>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</si>
  <si>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</si>
  <si>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</si>
  <si>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</si>
  <si>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</si>
  <si>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</si>
  <si>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</si>
  <si>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</si>
  <si>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</si>
  <si>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</si>
  <si>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</si>
  <si>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</si>
  <si>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</si>
  <si>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</si>
  <si>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</si>
  <si>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</si>
  <si>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</si>
  <si>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</si>
  <si>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</si>
  <si>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</si>
  <si>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</si>
  <si>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</si>
  <si>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</si>
  <si>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</si>
  <si>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</si>
  <si>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</si>
  <si>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</si>
  <si>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</si>
  <si>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</si>
  <si>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</si>
  <si>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</si>
  <si>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</si>
  <si>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</si>
  <si>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</si>
  <si>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</si>
  <si>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</si>
  <si>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</si>
  <si>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</si>
  <si>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</si>
  <si>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</si>
  <si>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</si>
  <si>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</si>
  <si>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</si>
  <si>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</si>
  <si>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</si>
  <si>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</si>
  <si>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</si>
  <si>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</si>
  <si>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</si>
  <si>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</si>
  <si>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</si>
  <si>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</si>
  <si>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</si>
  <si>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</si>
  <si>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</si>
  <si>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</si>
  <si>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</si>
  <si>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</si>
  <si>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</si>
  <si>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</si>
  <si>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</si>
  <si>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</si>
  <si>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</si>
  <si>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</si>
  <si>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</si>
  <si>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</si>
  <si>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</si>
  <si>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</si>
  <si>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</si>
  <si>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</si>
  <si>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</si>
  <si>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</si>
  <si>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</si>
  <si>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</si>
  <si>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</si>
  <si>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</si>
  <si>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</si>
  <si>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</si>
  <si>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</si>
  <si>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</si>
  <si>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</si>
  <si>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</si>
  <si>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</si>
  <si>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</si>
  <si>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</si>
  <si>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</si>
  <si>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</si>
  <si>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</si>
  <si>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</si>
  <si>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</si>
  <si>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</si>
  <si>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</si>
  <si>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</si>
  <si>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</si>
  <si>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</si>
  <si>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</si>
  <si>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</si>
  <si>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</si>
  <si>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</si>
  <si>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</si>
  <si>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</si>
  <si>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</si>
  <si>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</si>
  <si>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</si>
  <si>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</si>
  <si>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</si>
  <si>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</si>
  <si>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</si>
  <si>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</si>
  <si>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</si>
  <si>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</si>
  <si>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</si>
  <si>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</si>
  <si>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</si>
  <si>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</si>
  <si>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</si>
  <si>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</si>
  <si>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</si>
  <si>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</si>
  <si>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</si>
  <si>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</si>
  <si>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</si>
  <si>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</si>
  <si>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</si>
  <si>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</si>
  <si>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</si>
  <si>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</si>
  <si>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</si>
  <si>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</si>
  <si>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</si>
  <si>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</si>
  <si>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</si>
  <si>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</si>
  <si>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</si>
  <si>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</si>
  <si>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</si>
  <si>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</si>
  <si>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</si>
  <si>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</si>
  <si>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</si>
  <si>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</si>
  <si>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</si>
  <si>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</si>
  <si>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</si>
  <si>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</si>
  <si>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</si>
  <si>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</si>
  <si>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</si>
  <si>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</si>
  <si>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</si>
  <si>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</si>
  <si>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</si>
  <si>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</si>
  <si>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</si>
  <si>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</si>
  <si>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</si>
  <si>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</si>
  <si>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</si>
  <si>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</si>
  <si>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</si>
  <si>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</si>
  <si>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</si>
  <si>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</si>
  <si>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</si>
  <si>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</si>
  <si>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</si>
  <si>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</si>
  <si>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</si>
  <si>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</si>
  <si>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</si>
  <si>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</si>
  <si>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</si>
  <si>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</si>
  <si>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</si>
  <si>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</si>
  <si>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</si>
  <si>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</si>
  <si>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</si>
  <si>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</si>
  <si>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</si>
  <si>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</si>
  <si>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</si>
  <si>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</si>
  <si>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</si>
  <si>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</si>
  <si>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</si>
  <si>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</si>
  <si>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</si>
  <si>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</si>
  <si>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</si>
  <si>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</si>
  <si>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</si>
  <si>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</si>
  <si>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</si>
  <si>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</si>
  <si>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</si>
  <si>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</si>
  <si>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</si>
  <si>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</si>
  <si>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</si>
  <si>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</si>
  <si>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</si>
  <si>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</si>
  <si>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</si>
  <si>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</si>
  <si>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</si>
  <si>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</si>
  <si>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</si>
  <si>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</si>
  <si>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</si>
  <si>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</si>
  <si>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</si>
  <si>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</si>
  <si>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</si>
  <si>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</si>
  <si>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</si>
  <si>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</si>
  <si>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</si>
  <si>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</si>
  <si>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</si>
  <si>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</si>
  <si>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</si>
  <si>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</si>
  <si>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</si>
  <si>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</si>
  <si>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</si>
  <si>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</si>
  <si>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</si>
  <si>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</si>
  <si>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</si>
  <si>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</si>
  <si>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</si>
  <si>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</si>
  <si>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</si>
  <si>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</si>
  <si>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</si>
  <si>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</si>
  <si>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</si>
  <si>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</si>
  <si>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</si>
  <si>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</si>
  <si>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</si>
  <si>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</si>
  <si>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</si>
  <si>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</si>
  <si>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</si>
  <si>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</si>
  <si>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</si>
  <si>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</si>
  <si>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</si>
  <si>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</si>
  <si>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</si>
  <si>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</si>
  <si>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</si>
  <si>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</si>
  <si>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</si>
  <si>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</si>
  <si>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</si>
  <si>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</si>
  <si>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</si>
  <si>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</si>
  <si>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</si>
  <si>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</si>
  <si>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</si>
  <si>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</si>
  <si>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</si>
  <si>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</si>
  <si>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</si>
  <si>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</si>
  <si>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</si>
  <si>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</si>
  <si>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</si>
  <si>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</si>
  <si>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</si>
  <si>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</si>
  <si>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</si>
  <si>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</si>
  <si>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</si>
  <si>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</si>
  <si>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</si>
  <si>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</si>
  <si>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</si>
  <si>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</si>
  <si>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</si>
  <si>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</si>
  <si>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</si>
  <si>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</si>
  <si>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</si>
  <si>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</si>
  <si>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</si>
  <si>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</si>
  <si>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</si>
  <si>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</si>
  <si>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</si>
  <si>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</si>
  <si>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</si>
  <si>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</si>
  <si>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</si>
  <si>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</si>
  <si>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</si>
  <si>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</si>
  <si>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</si>
  <si>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</si>
  <si>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</si>
  <si>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</si>
  <si>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</si>
  <si>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</si>
  <si>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</si>
  <si>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</si>
  <si>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</si>
  <si>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</si>
  <si>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</si>
  <si>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</si>
  <si>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</si>
  <si>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</si>
  <si>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</si>
  <si>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</si>
  <si>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</si>
  <si>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</si>
  <si>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</si>
  <si>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</si>
  <si>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</si>
  <si>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</si>
  <si>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</si>
  <si>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</si>
  <si>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</si>
  <si>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</si>
  <si>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</si>
  <si>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</si>
  <si>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</si>
  <si>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</si>
  <si>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</si>
  <si>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</si>
  <si>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</si>
  <si>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</si>
  <si>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</si>
  <si>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</si>
  <si>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</si>
  <si>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</si>
  <si>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</si>
  <si>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</si>
  <si>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</si>
  <si>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</si>
  <si>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</si>
  <si>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</si>
  <si>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</si>
  <si>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</si>
  <si>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</si>
  <si>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</si>
  <si>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</si>
  <si>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</si>
  <si>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</si>
  <si>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</si>
  <si>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</si>
  <si>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</si>
  <si>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</si>
  <si>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</si>
  <si>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</si>
  <si>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</si>
  <si>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</si>
  <si>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</si>
  <si>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</si>
  <si>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</si>
  <si>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</si>
  <si>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</si>
  <si>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</si>
  <si>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</si>
  <si>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</si>
  <si>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</si>
  <si>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</si>
  <si>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</si>
  <si>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</si>
  <si>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</si>
  <si>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</si>
  <si>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</si>
  <si>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</si>
  <si>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</si>
  <si>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</si>
  <si>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</si>
  <si>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</si>
  <si>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</si>
  <si>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</si>
  <si>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</si>
  <si>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</si>
  <si>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</si>
  <si>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</si>
  <si>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</si>
  <si>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</si>
  <si>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</si>
  <si>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</si>
  <si>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</si>
  <si>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</si>
  <si>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</si>
  <si>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</si>
  <si>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</si>
  <si>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</si>
  <si>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</si>
  <si>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</si>
  <si>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</si>
  <si>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</si>
  <si>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</si>
  <si>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</si>
  <si>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</si>
  <si>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</si>
  <si>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</si>
  <si>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</si>
  <si>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</si>
  <si>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</si>
  <si>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</si>
  <si>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</si>
  <si>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</si>
  <si>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</si>
  <si>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</si>
  <si>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</si>
  <si>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</si>
  <si>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</si>
  <si>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</si>
  <si>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</si>
  <si>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</si>
  <si>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</si>
  <si>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</si>
  <si>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</si>
  <si>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</si>
  <si>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</si>
  <si>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</si>
  <si>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</si>
  <si>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</si>
  <si>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</si>
  <si>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</si>
  <si>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</si>
  <si>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</si>
  <si>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</si>
  <si>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</si>
  <si>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</si>
  <si>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</si>
  <si>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</si>
  <si>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</si>
  <si>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</si>
  <si>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</si>
  <si>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</si>
  <si>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</si>
  <si>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</si>
  <si>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</si>
  <si>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</si>
  <si>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</si>
  <si>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</si>
  <si>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</si>
  <si>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</si>
  <si>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</si>
  <si>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</si>
  <si>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</si>
  <si>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</si>
  <si>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</si>
  <si>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</si>
  <si>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</si>
  <si>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</si>
  <si>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</si>
  <si>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</si>
  <si>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</si>
  <si>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</si>
  <si>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</si>
  <si>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</si>
  <si>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</si>
  <si>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</si>
  <si>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</si>
  <si>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</si>
  <si>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</si>
  <si>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</si>
  <si>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</si>
  <si>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</si>
  <si>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</si>
  <si>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</si>
  <si>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</si>
  <si>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</si>
  <si>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</si>
  <si>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</si>
  <si>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</si>
  <si>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</si>
  <si>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</si>
  <si>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</si>
  <si>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</si>
  <si>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</si>
  <si>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</si>
  <si>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</si>
  <si>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</si>
  <si>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</si>
  <si>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</si>
  <si>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</si>
  <si>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</si>
  <si>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</si>
  <si>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</si>
  <si>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</si>
  <si>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</si>
  <si>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</si>
  <si>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</si>
  <si>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</si>
  <si>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</si>
  <si>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</si>
  <si>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</si>
  <si>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</si>
  <si>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</si>
  <si>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</si>
  <si>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</si>
  <si>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</si>
  <si>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</si>
  <si>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</si>
  <si>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</si>
  <si>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</si>
  <si>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</si>
  <si>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</si>
  <si>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</si>
  <si>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</si>
  <si>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</si>
  <si>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</si>
  <si>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</si>
  <si>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</si>
  <si>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</si>
  <si>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</si>
  <si>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</si>
  <si>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</si>
  <si>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</si>
  <si>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</si>
  <si>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</si>
  <si>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</si>
  <si>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</si>
  <si>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</si>
  <si>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</si>
  <si>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</si>
  <si>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</si>
  <si>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</si>
  <si>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</si>
  <si>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</si>
  <si>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</si>
  <si>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</si>
  <si>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</si>
  <si>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</si>
  <si>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</si>
  <si>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</si>
  <si>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</si>
  <si>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</si>
  <si>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</si>
  <si>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</si>
  <si>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</si>
  <si>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</si>
  <si>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</si>
  <si>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</si>
  <si>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</si>
  <si>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</si>
  <si>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</si>
  <si>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</si>
  <si>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</si>
  <si>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</si>
  <si>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</si>
  <si>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</si>
  <si>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</si>
  <si>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</si>
  <si>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</si>
  <si>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</si>
  <si>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</si>
  <si>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</si>
  <si>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</si>
  <si>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</si>
  <si>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</si>
  <si>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</si>
  <si>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</si>
  <si>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</si>
  <si>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</si>
  <si>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November 2018- October 2019</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</si>
  <si>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</si>
  <si>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</si>
  <si>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</si>
  <si>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</si>
  <si>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 xml:space="preserve">*Inception Report-October 2015
*MTR-30-Nov-2018
</t>
  </si>
  <si>
    <t>https://fundecooperacion.org/es/conozca-los-proyectos/</t>
  </si>
  <si>
    <t>Carolina Reyes</t>
  </si>
  <si>
    <t>creyes@fundecooperacion.org</t>
  </si>
  <si>
    <t>Andrea Meza</t>
  </si>
  <si>
    <t>ameza@minae.go.cr</t>
  </si>
  <si>
    <t>Ministerio de Agricultura y Ganadería</t>
  </si>
  <si>
    <t>MARVIVA</t>
  </si>
  <si>
    <t>CNPL</t>
  </si>
  <si>
    <t>UNAFOR</t>
  </si>
  <si>
    <t>INTA</t>
  </si>
  <si>
    <t>ALIARSE</t>
  </si>
  <si>
    <t>grettel.calderon@aliarse.org</t>
  </si>
  <si>
    <t>ACEPESA</t>
  </si>
  <si>
    <t>mmarin@acepesa.com</t>
  </si>
  <si>
    <t>CEDARENA</t>
  </si>
  <si>
    <t>IMN</t>
  </si>
  <si>
    <t>archacon@imn.ac.cr</t>
  </si>
  <si>
    <t>ICICOR</t>
  </si>
  <si>
    <t>KETO</t>
  </si>
  <si>
    <t>CREMA</t>
  </si>
  <si>
    <t>FUNDECOR</t>
  </si>
  <si>
    <t>CFIA</t>
  </si>
  <si>
    <t>PRODUS</t>
  </si>
  <si>
    <t>Financial information PPR 1:  cumulative from project start to October 2016</t>
  </si>
  <si>
    <t xml:space="preserve">It is important to notice that for every disbursement a bank fee is reduce. </t>
  </si>
  <si>
    <t>1.1</t>
  </si>
  <si>
    <t xml:space="preserve">1.2. </t>
  </si>
  <si>
    <t xml:space="preserve">2.1 </t>
  </si>
  <si>
    <t>2.2</t>
  </si>
  <si>
    <t xml:space="preserve">2.3 </t>
  </si>
  <si>
    <t xml:space="preserve">3.1 </t>
  </si>
  <si>
    <t xml:space="preserve">3.2 </t>
  </si>
  <si>
    <t>3.3</t>
  </si>
  <si>
    <t>EE Fee</t>
  </si>
  <si>
    <t>NIE FEE</t>
  </si>
  <si>
    <t>October 2017</t>
  </si>
  <si>
    <t>June 2017</t>
  </si>
  <si>
    <t>Financial information PPR 2:  cumulative from project start to October 2017</t>
  </si>
  <si>
    <t>It is important to notice that for every disbursement a bank fee is deducted.</t>
  </si>
  <si>
    <t>October 2018</t>
  </si>
  <si>
    <t>October 2019</t>
  </si>
  <si>
    <t>It is expected a total of $5.500.000 of co-financing by the Terminal Evaluation. The co-financing of the project is in-kind and part in cash..</t>
  </si>
  <si>
    <t>Financial information PPR 3:  cumulative from project start to October 2018</t>
  </si>
  <si>
    <t>Financial information PPR 4:  cumulative from project start to October 2019</t>
  </si>
  <si>
    <t>Estimated cumulative total disbursement as of 10/10/2016</t>
  </si>
  <si>
    <t>Estimated cumulative total disbursement as of 10/10/2017</t>
  </si>
  <si>
    <t>Estimated cumulative total disbursement as of 10-10-2018</t>
  </si>
  <si>
    <t>October 2020</t>
  </si>
  <si>
    <t>Estimated cumulative total disbursement as of 10-10-2019</t>
  </si>
  <si>
    <t>CBTC</t>
  </si>
  <si>
    <t>COOPEPURISCAL R,L</t>
  </si>
  <si>
    <t>INTA/FITTACORI</t>
  </si>
  <si>
    <t>MAG/FITTACORI</t>
  </si>
  <si>
    <t>CLADA CATIE</t>
  </si>
  <si>
    <t>Centro Agrícola Cantonal de Puntarenas, sede Jicaral</t>
  </si>
  <si>
    <t>IMN/FUNDEVI</t>
  </si>
  <si>
    <t>FUNDACION CORCOVADO LON WILLING RAMSEY JR</t>
  </si>
  <si>
    <t>COOCAFE R.L</t>
  </si>
  <si>
    <t>INDER/FUNDEVI</t>
  </si>
  <si>
    <t>SETENA/CORCOVADO</t>
  </si>
  <si>
    <t>INS</t>
  </si>
  <si>
    <t>FEDERACIÓN DE CAMARA DE GANADEROS DE GUANACASTE</t>
  </si>
  <si>
    <t xml:space="preserve">CATIE </t>
  </si>
  <si>
    <t xml:space="preserve">UNA </t>
  </si>
  <si>
    <t>UCR-CIEDES</t>
  </si>
  <si>
    <t>SIREFOR- SINAC</t>
  </si>
  <si>
    <t>Extreme weather events or geophysical events diminish programme benefits or cause major disturbances resulting in delays due to needed emergency and recovery processes.</t>
  </si>
  <si>
    <t>Low</t>
  </si>
  <si>
    <t>Programme beneficiaries resistant to change or weak cooperation at the proposed sites</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</si>
  <si>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</si>
  <si>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</si>
  <si>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</si>
  <si>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Stakeholders are not able to perceive reductions in vulnerability over the time-scale determined by programme duration.</t>
  </si>
  <si>
    <t xml:space="preserve">Maintain proactive outreach communications strategy throughout the programme. Also, the programme is strengthening local capacity to monitor project indicators through the support of the Executing Entities.
</t>
  </si>
  <si>
    <t>Insufficient collaboration/coordination between participating partners and stakeholders</t>
  </si>
  <si>
    <t>Delays in programme implementation</t>
  </si>
  <si>
    <t>Limited human resources in Government ministries to support activities.</t>
  </si>
  <si>
    <t>Promotion of early and consistent engagement of senior government decision makers on programme progress and monitoring. Fundecooperación, as NIE, has signed cooperation agreements with the government ministries (that are related to the components) in order to received technical assistance in the field.</t>
  </si>
  <si>
    <t>Mismanagement of Resources.</t>
  </si>
  <si>
    <r>
      <t xml:space="preserve">Each of the project Executing Entities reports each semester at the financial and technical level. 
</t>
    </r>
    <r>
      <rPr>
        <b/>
        <u val="single"/>
        <sz val="10"/>
        <rFont val="Calibri"/>
        <family val="2"/>
        <scheme val="minor"/>
      </rPr>
      <t>Year 1</t>
    </r>
    <r>
      <rPr>
        <sz val="10"/>
        <rFont val="Calibri"/>
        <family val="2"/>
        <scheme val="minor"/>
      </rPr>
      <t xml:space="preserve">
A project financial evaluation each semester is made by the NIE to each of the project. Disbursements are to be done depending on the results of the evaluation of the EE and if there are not improvements to be done by the EE.  Both the internal and external audits review and verify the sound  management of resources  of the project by Fundecooperación.   </t>
    </r>
  </si>
  <si>
    <t>Fluctuations in exchange rate</t>
  </si>
  <si>
    <t>Financial Coordinator monitor exchange rate (USD to Colones) in order to communicate any implication to the PC. It is important to mention the exchange rate has during the last months have been beneficial to the project.</t>
  </si>
  <si>
    <t>Delays in disbursements affects project progress</t>
  </si>
  <si>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</si>
  <si>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r>
      <t xml:space="preserve">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Up to today, the projects selected include letters of commitment among the EE and partners/stakeholders. Also we had made meetings with each organization to confirm their participation.
Also, the NIE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
</t>
    </r>
    <r>
      <rPr>
        <b/>
        <u val="single"/>
        <sz val="10"/>
        <rFont val="Calibri"/>
        <family val="2"/>
        <scheme val="minor"/>
      </rPr>
      <t>Year 3</t>
    </r>
    <r>
      <rPr>
        <sz val="10"/>
        <rFont val="Calibri"/>
        <family val="2"/>
        <scheme val="minor"/>
      </rPr>
      <t xml:space="preserve">
A very important collaboration between different organizations initiated during this year, as a result of a possible drought that will affect the country during most of the next year. The participation of the Ministry of Agriculture and the sector in general, along with Fundecooperación have been working in creating conscious in the importance of adapting to climate change.</t>
    </r>
  </si>
  <si>
    <r>
      <t xml:space="preserve">Programme activities have been designed and paced to ensure a reasonable chance of completion over five years. The Programme Management Board will provide required oversight for management of programme inputs.
</t>
    </r>
    <r>
      <rPr>
        <b/>
        <sz val="10"/>
        <rFont val="Calibri"/>
        <family val="2"/>
        <scheme val="minor"/>
      </rPr>
      <t>Year 3</t>
    </r>
    <r>
      <rPr>
        <sz val="10"/>
        <rFont val="Calibri"/>
        <family val="2"/>
        <scheme val="minor"/>
      </rPr>
      <t xml:space="preserve">
The implementation of the Programme Adapta2+ have some delay, however the indicators are in general on track, because the EIN have been working in the ones that are more difficult to achieve in less than 2 years. The outputs that have some problems are the ones were the Executed Entity have not been identified yet-</t>
    </r>
    <r>
      <rPr>
        <sz val="10"/>
        <color theme="3" tint="0.39998000860214233"/>
        <rFont val="Calibri"/>
        <family val="2"/>
        <scheme val="minor"/>
      </rPr>
      <t xml:space="preserve">
Year 4
Although the results are on track, a delay in the implementation has been an issue to attend by the EIN. A request for extension to the Adaptation Fund has been a possibility considered. 4 new projects initiated during this year, projects that respond to the second component.</t>
    </r>
  </si>
  <si>
    <t>Bank scams accounts of the projects</t>
  </si>
  <si>
    <t>Medium</t>
  </si>
  <si>
    <t>*For  the  agricultural  initiatives  related  to  fertilization  or waste  management  practices  a  risk  of  water  contamination exists.
*There  is  a  risk  that  the  properties  (land)  where  the initiatives will be developed may present legal issues.
*For  the  initiatives  related  to  construction  a  risk  of  noncompliance  with the necessary permits requested by the  municipality,  CFIA,  SETENA  and  others  (according  to  the dimensions of the construction) exists.</t>
  </si>
  <si>
    <t>*All  initiatives  are  oriented  at  areas  vulnerable  to  the climate  change,  including  beneficiaries  with  vulnerable socioeconomic conditions; however there exists a risk that some  of  the  initiatives,  as  for  instance  capacity  building, would  not  be  oriented  towards  all  existing  vulnerable groups. Similarly, all groups are not  necessarily  willing to receive capacity building.
*There  exists  a  risk  to  maximize  existing  inequities.  For example there exist socioeconomic vulnerable groups that due  to  their  location  are  more  vulnerable  to  climate change  and  have  not  been  identified  as  beneficiaries  within the initiative. Similarly, identified beneficiaries are not necessarily the most vulnerable ones.</t>
  </si>
  <si>
    <t>*No initiatives are identified with orientation or execution that  could  generate  a  negative  impact  on marginalized and/or vulnerable groups. On the contrary the  initiatives are  oriented  to  generate  benefits  for  the  groups most  vulnerable  to  climate  change  and  socioeconomic conditions.  However,  there  is  the  risk  represented  that during  the  development  of  the  initiative,  marginalized  and/or  vulnerable  groups  that  could  be  affected  during the  development  of  the  initiative  are  not  identified  yet.  For example, indigenous groups that could be affected by the development of agricultural activities.</t>
  </si>
  <si>
    <t>*The  risk  has  been  identified  that  the  people  working  for the  beneficiaries  or  the  executing  organization  of  the  initiatives  could  be  outside  the  national  or  international legislation  (for  example  minimum  salary,  vacations, insurance, etc.)</t>
  </si>
  <si>
    <t>*The  initiatives  are  oriented  to  promote  a  fair  and  equal development between men and women. Some initiatives  are  also  oriented  to  promote  the  active  involvement  of  women  groups  in  order  to  achieve  enhanced empowerment.  However,  during  the  execution  of  the initiatives a risk exists of not promoting gender equity.</t>
  </si>
  <si>
    <t>*No  initiatives  are  identified  whose  orientation  or execution is misaligned with the established international human rights. On the contrary the objective is to promote basic human rights such as drinking water, sanitation and education.  However,  there  does  exist  the  possibility  that  for  the  implementation  of  some  initiatives  human  rights may  be  disrespected,  for  example  civil  rights,  quality  of life, social justice, children rights, discrimination, etc.</t>
  </si>
  <si>
    <t>*No  initiatives  are  identified  whose  orientation or execution  disrespects  the  rights  and  responsibilities of indigenous  groups.  However,  there  does  exist  a  risk  that during the development  of these initiatives, the rights of indigenous  groups  could  be  disrespected  in  a  direct  or collateral  way,  for  example  because  of  territorial  or cultural issues.</t>
  </si>
  <si>
    <t>*No  initiative  has  been  identified  with  orientation  or execution  requiring  involuntary  resettlement.  However there exists a risk that this may occur, for example if it is necessary  to  modify  the  design  to  an  aqueduct  for  an  ASADA.</t>
  </si>
  <si>
    <t>*There  is  a  risk  that  some  agricultural  activities  are 
developed nearby protected areas or surrounding areas.</t>
  </si>
  <si>
    <t xml:space="preserve">*The  activities  are  focusing  on  Ecosystems  based Adaptation as proposed, including recovery of biodiversity  and agro ecological practices at the farm level. However, a minor  risk  of  unjustified  reduction  of  biodiversity  during the development of agricultural activities does exist. 
*A  risk  of  introduction  of  non  indigenous  species  and possible invaders have been identified in the reforestation processes. </t>
  </si>
  <si>
    <t>*No  initiative  has  been  identified  as  a  big  consumer  of energy,  however  there  exists  the  risk  that  during  the implementation  of  some  initiatives,  the  use  of  energy  or fuel would not be efficient. No  initiatives  have  been  identified  as  big  consumers  of natural  resources  and  therefore  would  require  measures  for  their  efficient  use.  On  the  contrary,  some  initiatives are  oriented  towards  the  better  use  of  available resources,  however,  in  some  initiatives  there  may  exist the risk that the resources may not be used in an efficient way, for example in constructions or transportation. 
There  is  a  risk  that  the  generated  waste  in  some initiatives,  mainly  in  remote  rural  areas,  will  not  be adequately  disposed  of.  However,  no  initiative  has  been identified  that  generates  solid  waste  that  requires  any treatment.</t>
  </si>
  <si>
    <t>*The risk has been identified that some of the agricultural initiatives could generate health or odor problems, mainly those related to waste management</t>
  </si>
  <si>
    <t>*Since some of the activities involve indigenous population, there  is  a  risk  during  the  development  of  some  of  the initiates that there will be alteration or damage to sites or cultural resources with natural or scenic value.</t>
  </si>
  <si>
    <t>*No  initiatives  have  been  identified  with  orientation  or execution that could degrade soil or productive land. On the contrary some of the initiatives are oriented towards the  conservation  and  use  of  soil  however  there  exists  a risk that during the application of good practices technical errors might incur that generate degradation of land and soil.</t>
  </si>
  <si>
    <t>Request  executing  organizations respective permits or legal justification of its  omission  for  all  proposed infrastructure.
Request  executing  organizations cadastral  plans,  land  use  permits  and other  legal  documents  that  demonstrate the  legality  of  the  properties  and implemented activities.
Request  the  respective  applicable permits  or  the  legal  justification  of  its waiver for all proposed infrastructure.</t>
  </si>
  <si>
    <t>*Request  executing  agencies  the identification  of  vulnerable  or marginalized  groups  that  could  be directly or indirectly impacted during the development  of  the  initiative,  or  even after its implementation. In the case they do  exist,  request  mitigation  plans  to eliminate  or  solve  the  adverse  impacts. 
Include  clauses  that  the  development  of the  initiatives  will  not  generate  adverse impacts on marginalized groups.</t>
  </si>
  <si>
    <t xml:space="preserve">Include  contractual  clauses  to  executing agencies so that the development of the initiatives  will  be  in  compliance  with human  rights  and  that  during  their development  no  deviation  or  disrespect of human rights will be tolerated.  </t>
  </si>
  <si>
    <t>Include  contractual  clauses  to  executing agencies  that  for  all initiatives,  a  crosscutting  component  of  gender  equity  has to exist and be maintained.</t>
  </si>
  <si>
    <t>Request  executing  agencies  a  legal declaration  that  shows  compliance  with labor  rights  identified  by  the  International  Organization  for  Work. 
Request  confirmation  from  the  CCSS 
(Social  Security  System)  that  the executing agency is in due compliance.</t>
  </si>
  <si>
    <t xml:space="preserve">Request  identification  of  indigenous groups that could be directly or indirectly impacted  during  and  after  the development of the initiatives and in case they  exist,  request  concrete  mitigation plans  to  eliminate  or  solve  the  adverse impacts.  Include  contractual  clauses  to executing agencies that the development of  the  initiatives  will  not  generate adverse  direct  or  indirect  impacts  on indigenous groups. </t>
  </si>
  <si>
    <t xml:space="preserve">Include  a  contractual  clause  for  the necessity  to  communicate  to  the implementing  agency  and  formulate  a remedial  plan  in  case  the  involuntary resettlement of part of the population is necessary to develop the initiative.  </t>
  </si>
  <si>
    <t>Request  executing  agencies  to  identify and prevent risks of biodiversity loss and to avoid introduction of alien species.
Request  the  technical  study  for  the proposed reforestation processes</t>
  </si>
  <si>
    <t>Request RTV for the involved vehicles for the development of the initiative.</t>
  </si>
  <si>
    <t xml:space="preserve">Request  an  identification  of environmental  aspects  and  impacts  for each  initiative  and  measures  to  control and mitigate the energy efficiency risks. 
Request  an  identification  of environmental  aspects  and  impacts  for each initiative and measures to control or mitigate those environmental aspects. 
Request  a  waste  management  plan  for those initiative that require one. </t>
  </si>
  <si>
    <t xml:space="preserve">Request  a  technical  study  for  the activities of waste management including occupational health measures. </t>
  </si>
  <si>
    <t xml:space="preserve">Request compliance with Law of Cultural Heritage  and  Patrimony  regarding identification  and  protection  of  cultural and  archeological,  nearby  the  location where  the  initiatives.  Request  the identification  of  preventive  measures  if necessary  in  order  to  avoid  direct  or indirect  damage.  Include  contractual clauses that if during the development of the  initiative  damages  to  cultural, archeological or sites accepted as natural or  scenic  are  identified,  they  must  be communicated  to  the  implementing entity  and  if  necessary,  actions  must  be suspended  until  finding  and implementing a valid solution. </t>
  </si>
  <si>
    <t>Request compliance with Law of Soil Use and  Conservation  and  monitoring  with technical  endorsement,  to  verify  that there is no risk of degradation of land and soil.</t>
  </si>
  <si>
    <t>*Request  that  the  activities  that  will  be executed  to  build  capacity  must  be published  in  local  media.  In  the  process, priority must  be targeted to  women and most vulnerable local populations and/or groups. 
*Include  contractual  clauses  to  executing agencies,  requiring  equitable  access  to basic benefits and specifying that none of the  initiatives  is  going  to  inhibit  or interfere in the access to basic benefits. Include  contractual  clauses  to  executing agencies  that  no  initiative  is  going  to maximize  existing  inequity.  Request previous  evidence  of  the  condition  of vulnerability  of  the  identified beneficiaries.  Ensure  continuous monitoring of the selected priority region at  the  country  level  in  order  to  ensure that  the  most  vulnerable  beneficiaries  are selected on a continuous basis.</t>
  </si>
  <si>
    <t xml:space="preserve">*Contractual clauses included.
*Activities posted and promoted </t>
  </si>
  <si>
    <t>*Identification of vulnerable beneficiaries along with Executing Entities.</t>
  </si>
  <si>
    <t xml:space="preserve">*Contractual clauses included.
</t>
  </si>
  <si>
    <t>*Confirmation from the CCSS that the executing entity is un compliance</t>
  </si>
  <si>
    <t>*Cadastral plans approval.</t>
  </si>
  <si>
    <t>All Executing Entities presented the legal requirements to implement the projects</t>
  </si>
  <si>
    <t>Projects implemented in vulnerable areas pre-evaluated and approved</t>
  </si>
  <si>
    <t>Contracts signed between EIN and EE. 
Follow up implemented every 6 months</t>
  </si>
  <si>
    <t>*Documentation sent to EIN.</t>
  </si>
  <si>
    <t>*Approval from the indigenous groups along with the proposal</t>
  </si>
  <si>
    <t xml:space="preserve">Request  cadastral  plans  or  land  use permits  to  verify  the  existence  or proximity to protected areas. </t>
  </si>
  <si>
    <t>All beneficiaries have land use permits</t>
  </si>
  <si>
    <t>No penalties have been received regarding RTV issues.</t>
  </si>
  <si>
    <t xml:space="preserve">*Each project made a identification od possible energy efficiency risks and environmental aspects.
*Waste management plans in case needed
</t>
  </si>
  <si>
    <t xml:space="preserve">
*Waste management plans in case needed</t>
  </si>
  <si>
    <t>*Indigenous approved the interventions. 
*Approval from the indigenous groups along with the proposal</t>
  </si>
  <si>
    <t>*Plans of intervention are proposed and approved by national authorities.</t>
  </si>
  <si>
    <t>*MAG was part of the creation of the plans of intervention.</t>
  </si>
  <si>
    <t>NO</t>
  </si>
  <si>
    <t>MAG-PC</t>
  </si>
  <si>
    <t>*No ESP risks identified</t>
  </si>
  <si>
    <t xml:space="preserve">Programme Implementation Oversight Reunions </t>
  </si>
  <si>
    <t>Framework functioning effectively</t>
  </si>
  <si>
    <t>Promotion and Awareness</t>
  </si>
  <si>
    <t>Implementation Communication actions</t>
  </si>
  <si>
    <t>Monitoring and field visits</t>
  </si>
  <si>
    <t>Monitoring visits facilitation</t>
  </si>
  <si>
    <t>Outcome 7</t>
  </si>
  <si>
    <t>Outcome 8</t>
  </si>
  <si>
    <t>Carolina Reyes Rivero</t>
  </si>
  <si>
    <t>The implementation of the programme at this stage has been good; until now there are many results achieved at the local level. It is expected to achieved even more results during the next year.</t>
  </si>
  <si>
    <t>Component 1</t>
  </si>
  <si>
    <t>Component 2</t>
  </si>
  <si>
    <t>Component 3</t>
  </si>
  <si>
    <t>1. Implementation of different projects at the local level that respond to the adaptation needs of each community.
2. Improving the capacity of communities, producers, institutions, and stakeholders regarding adaptation to Climate Change.</t>
  </si>
  <si>
    <t>1.1.1.</t>
  </si>
  <si>
    <t xml:space="preserve">ZAE maps for selected crops of the Central Region 
</t>
  </si>
  <si>
    <t>Last ZAE maps of the country were made in 1980</t>
  </si>
  <si>
    <t>technological showcases implemented and applying technology options for the adaptation to climate change in Naranjo, Puriscal, Dota and Pacayas.</t>
  </si>
  <si>
    <t>0 technological showcases implemented</t>
  </si>
  <si>
    <t>Online platform with updated information on adaptation technologies and zoning scenarios</t>
  </si>
  <si>
    <t>beneficiaries (50% women and 50% men)</t>
  </si>
  <si>
    <t>1.1.2</t>
  </si>
  <si>
    <t>Agricultural and livestock units has identified technological options</t>
  </si>
  <si>
    <t>0 units has identified technological options</t>
  </si>
  <si>
    <t>Plans for adaptation at farm level</t>
  </si>
  <si>
    <t>0 Plans for adaptation at farm level</t>
  </si>
  <si>
    <t>1.1.3</t>
  </si>
  <si>
    <t>Discrete agricultural adaptation practices are demonstrated on-farm. Adaptation practices include: enhanced water management techniques, enhanced soil management practices, planting techniques, post-harvest processing and diversified livestock practices.</t>
  </si>
  <si>
    <t>Number of farms implementing actions</t>
  </si>
  <si>
    <t>ha on indigenous territories implementing technical options and methods that enhance their resilience to the effects of climate change</t>
  </si>
  <si>
    <t>1.2.1</t>
  </si>
  <si>
    <t>-At least 5 microfinancing institutions include credit products available to local small producers for adaptation to climate change</t>
  </si>
  <si>
    <t>2.1.1</t>
  </si>
  <si>
    <t>At least 50 ASADAS and 2 municipalities have implemented adaptation actions to improve the access to water of their communities</t>
  </si>
  <si>
    <t>At least 12 ASADAS have undertaken a vulnerability assessment</t>
  </si>
  <si>
    <t>At least 3 committees formed by various social actors</t>
  </si>
  <si>
    <t>At least 25,000 water users beneficiated</t>
  </si>
  <si>
    <t>2.1.2</t>
  </si>
  <si>
    <t>At least 5 measures implemented for integrated watershed protection</t>
  </si>
  <si>
    <r>
      <t xml:space="preserve">5000 hectares of the watershed </t>
    </r>
    <r>
      <rPr>
        <sz val="10"/>
        <rFont val="Calibri"/>
        <family val="2"/>
        <scheme val="minor"/>
      </rPr>
      <t xml:space="preserve"> improved directly or indirectly by the implementation of management practices</t>
    </r>
  </si>
  <si>
    <t>2.2.1</t>
  </si>
  <si>
    <t>At least 50 hectares of aquifer recharge areas reforested</t>
  </si>
  <si>
    <t>Protection of aquifers</t>
  </si>
  <si>
    <t>2.2.2</t>
  </si>
  <si>
    <t>At least 25,000 inhabitants in 50 communities have their water supply and associated infrastructure, improved to manage climate-induced impacts on water supply</t>
  </si>
  <si>
    <t>50 communities have their water supply and associated infrastructure improved</t>
  </si>
  <si>
    <t>2.2.3</t>
  </si>
  <si>
    <t>2.3.1</t>
  </si>
  <si>
    <t>At least 500 citizens in coastal zones are prepared and trained to deal with the impacts of climate change</t>
  </si>
  <si>
    <t>At least 10 coastal communities have implemented at least one adaptation measure</t>
  </si>
  <si>
    <t>8 km of coastline and beaches in protected areas, redesigned and reforested</t>
  </si>
  <si>
    <t>At least 1 Community Coastal Reforestation Program</t>
  </si>
  <si>
    <t>2.3.3</t>
  </si>
  <si>
    <t>25 ha of mangrove reforested in Gandoca (including areas within the National Wildfire Refuge Gandoca Manzanillo)</t>
  </si>
  <si>
    <t>At least one coastal community implement a mangrove nursery effective to combat coastal erosion</t>
  </si>
  <si>
    <t>3.1.1</t>
  </si>
  <si>
    <t>At least one Early Warning System and Emergency Protocol implemented</t>
  </si>
  <si>
    <t>One management system and incident management for Forest Fires</t>
  </si>
  <si>
    <t>3.1.2</t>
  </si>
  <si>
    <t>At least 5 communities trained, involving traditional leaders, women and youth groups</t>
  </si>
  <si>
    <t>3.2</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</si>
  <si>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</si>
  <si>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</si>
  <si>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</si>
  <si>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</si>
  <si>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-A completed and operationally tested “Handbook on Coastal Adaptation”, "Technical Guide for Adaptation to Climate Change for the artisanal fishing sector" and "Handbook on Water Supply Systems Adaptation" is developed by the end of the project</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</si>
  <si>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</si>
  <si>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</si>
  <si>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</si>
  <si>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</si>
  <si>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Type of Indicator: indicators towards Objectives</t>
  </si>
  <si>
    <t>*# Participants 
*Soil Management Plan</t>
  </si>
  <si>
    <t>*Approvals requested and received.
*Insurance verified.</t>
  </si>
  <si>
    <t>*Compliance with the law</t>
  </si>
  <si>
    <t xml:space="preserve">*Legal compliance by the organizations involved </t>
  </si>
  <si>
    <t>*Reforestation implemented with the approval of authorities.</t>
  </si>
  <si>
    <t xml:space="preserve">*Contracts </t>
  </si>
  <si>
    <t>*Organizations involve comply with legal requirements.</t>
  </si>
  <si>
    <t>*Notification letters of project approval
*Plan of implementation</t>
  </si>
  <si>
    <t>*Legal papers approved</t>
  </si>
  <si>
    <t>*Letters of approval
*Plans for implementation ready</t>
  </si>
  <si>
    <t>*Reforestation along with national authorities, experts in the topic. 
*An analysis was made in the area by the national authority.</t>
  </si>
  <si>
    <t>*Core labor rights</t>
  </si>
  <si>
    <t>*Warranty compliance with the law</t>
  </si>
  <si>
    <t xml:space="preserve">*Organizations legally constituted </t>
  </si>
  <si>
    <t>*Plan of implementation
*Analysis of legal requirements of beneficiaries</t>
  </si>
  <si>
    <t>*Plans for implementation ready
*Analysis of beneficiaries</t>
  </si>
  <si>
    <t>*Request of approvals from the authority for implementation of actions
*Verify the insurance require from the touristic sector.
*The actions are implemented along with the National Park in order to avoid any risk.</t>
  </si>
  <si>
    <t>*Participation of women and men as beneficiaries and as part of the team of the EE.
* Soil Management Plan created, that includes best agriculture practices.</t>
  </si>
  <si>
    <t>No grievances have been received</t>
  </si>
  <si>
    <t>No residual impacts identified</t>
  </si>
  <si>
    <t>*A Gender Policy and Plan has been approved
*Along with the plan and policy, workshops  were made EIN staff.</t>
  </si>
  <si>
    <t>During 2019, Adapta2+ along with the support of other donors, started an initiative that is expected to make a connection among the tourism and the adapted farm units supported by the Adaptation Fund, in order to promote the economic growth of the communities. This initiative is called Tourism- Local Development Engine. 
The main results by the end of 2019:
-84 have implemented adaptation actions to improve the access to water of their communities
-16 ASADAS have undertaken a vulnerability assessment.
-127 hectares of aquifer recharge areas reforested
-A water resource protection fee already in place. This fee could be requested for the implementation of projects at local level.</t>
  </si>
  <si>
    <r>
      <t xml:space="preserve">-At least 2 credit products available for implementation of  adaptation measures to climate change </t>
    </r>
    <r>
      <rPr>
        <sz val="10"/>
        <color rgb="FFFF0000"/>
        <rFont val="Calibri"/>
        <family val="2"/>
        <scheme val="minor"/>
      </rPr>
      <t>(of local water management associations (ASADAS) and national water systems)</t>
    </r>
  </si>
  <si>
    <t>-At least 50 initiatives have access to credit schemes for the implementation of adaptation activities</t>
  </si>
  <si>
    <t>-At least 10 initiatives</t>
  </si>
  <si>
    <t>*The first year, many of the Executing Entities were not ready for complying with the different standards needed for the implementation of the project. 
*The impact of natural disasters had delayed some of the actions. 
Those delays are still affecting the implementation, an extension of time is needed and will be requested to the Adaptation Fund.</t>
  </si>
  <si>
    <t>No changes</t>
  </si>
  <si>
    <t xml:space="preserve">A change had to be made in the following indicator:
1-At least 2 credit products available for implementation of  adaptation measures to climate change (of local water management associations (ASADAS) and national water systems). Is important to clarify that ASADAS are not able to access to credit. For this reason, the credit products are open to other sectors, Fundecooperación already created Agricultura PRO-CLIMA y Ganadería PRO-CLIMA.
</t>
  </si>
  <si>
    <t>2: Physical asset (produced/improved/strenghtened)</t>
  </si>
  <si>
    <t>Marianella Feoli as PCU coordinator</t>
  </si>
  <si>
    <t>gerencia@fundecooperacion.org</t>
  </si>
  <si>
    <t>HS</t>
  </si>
  <si>
    <t>The rating of S is because, some work in the third component is still pending. Until today, the program has achieved very good results, confirming the good job we have been doing. Fundecooperacion started some interesting projects with new executing entities that will allow us to achieve even more interesting results.</t>
  </si>
  <si>
    <t>Fundecooperación para el Desarrollo Sostenible</t>
  </si>
  <si>
    <t>No other extreme weather events happened during the 4 year, the affectations received from Hurrican Otto and the Tropical Storm Nate created a delay in the implementation of actions thou the recovering process was implemented days after and took several months. For this reason, an extension request will be send to the Adaptation Fund.</t>
  </si>
  <si>
    <t>No changes this period. 
It was mentioned in a previous report: 
Awareness building to EE on the risks of banking scams  and strengthening financial procedures at the EE.
Explanatory comments of why this was identified as risk: 
Two Executing Entities suffered of bank scams. Specifically, ACEPESA and CAC-JICARAL, both entities reported us what happened and did the procedures required by the Investigation Agency of Costa Rica to recover the money. Both entities assumed due responsibility and replenished the money that was stolen with their own funds in order to continue with the planned activities of the project, while the money is recovered by the Investigation Agency.   
Also, this situation/risk was informed to all the other Executing Entities, in order to avoid more scams. The Executing Entities, once they receive the disbursement from the NIE, the organization must invest the money in order to avoid be easily scam by having the money in the current account. For example, funds committed in the short term must be invested in liquid money market or similar, looking for the alternative that offers the best profitability conditions with low risk. These liquidity options must ensure adequate compliance with the project's operational commitments.  All interest income in case generated, will be used for the project as instructed by AFB.</t>
  </si>
  <si>
    <t>*Executing entities completed the permits and legal justification of its  omission  for  all  proposed infrastructure.</t>
  </si>
  <si>
    <t>All the safeguards were implemented during the first year of implementation and were followed up every 6 years
Also a analysis of the ESP was made by each EE.</t>
  </si>
  <si>
    <t>6 – Core labor rights</t>
  </si>
  <si>
    <t>*Notes from the indigenous groups that could be directly or indirectly impacted that confirms their participation approval.</t>
  </si>
  <si>
    <t>*Reforestation process implemented along with national authorities.</t>
  </si>
  <si>
    <t>Projects that included reforestation efforts are implemented along with authorities that already know the areas and species to use.</t>
  </si>
  <si>
    <t xml:space="preserve">*No  initiative  has  been  identified  with  an  orientation  or execution  that  could  generate  unjustified  greenhouse gases.  On  the  contrary  there  are  initiatives, as  the implementation  of  biodigesters,  low  carbon  technologies  and improved pasture that will lead to greenhouse gases reduction. There are transport processes for the initiatives  but these are considered unavoidable. In Costa Rica there are established maximum emission parameters controlled by RTV. (National evaluation) </t>
  </si>
  <si>
    <t>*vehicles included in the projects have RTV</t>
  </si>
  <si>
    <t>*Waste management plans for some beneficiaries have been implemented.</t>
  </si>
  <si>
    <t>*Waste management plans for some beneficiaries have been implemented along with the Ministry of Agriculture.</t>
  </si>
  <si>
    <t>*Plans of intervention are approved by the indigenous population
*Notes from the indigenous groups that could be directly or indirectly impacted that confirms their participation approval.</t>
  </si>
  <si>
    <t>In general, Fundecooperación established a ESP Guideline for the analysis of the possible impact of the projects. This Guideline were completed along with the EE during different workshop sessions.
The implementation of all the safeguards are follow up every 6 months.</t>
  </si>
  <si>
    <t>*EE made a proper analysis with different stakeholders in order to warranty all the safeguards were in place.</t>
  </si>
  <si>
    <t>No grievances received</t>
  </si>
  <si>
    <t>*Yes, this has made possible for the EIN staff to be more conscious and gender responsive.</t>
  </si>
  <si>
    <t xml:space="preserve">*Identification of possible risks for gender equity in the project.
*Include women's in decision making processes 
*Include gender equity as a main aspect to consider for including possible beneficiaries. </t>
  </si>
  <si>
    <t>Some of the results:
*Appearances in national TV and newspapers promoting the Adaptation Fund in Costa Rica.
*More than 10 workshops had been held in different communities.
*Participation at the COP 25 in order to present many of the results achieved by the programme at the local level.
*Project videos: 3 more videos, for a total of 13 videos.</t>
  </si>
  <si>
    <t>Each of the Executing Entity must report the financial and technical improvements each semester.
A visit for each of the projects have been implemented this year, in order to confirm the implementation of the activities, the implementation of any safeguard required and possible other actions in order to increase the results of each initiative.</t>
  </si>
  <si>
    <t xml:space="preserve">
Meetings with several authorities at the national level, this reunions serve as the main mechanism for the provision of technical and strategic advice. Also, NIE has implemented regular meetings with executing partners to support the implementation process.  The meetings provide a platform for knowledge sharing and allows collaboration among organizations to interact with and support each other. Also, a follow up with the EE has been important regarding the execution of the activities and the identification of possible new EE that will be in charge of new projects that will support some of the pending indicators.</t>
  </si>
  <si>
    <t>Please Provide the Name and Contact information of person(s) responsible for completeling the Rating section</t>
  </si>
  <si>
    <t>More than 80 communities supported
More than 100 organizations had improved theirs capacity regarding to climate change.
 Adapta2+has created several knowledge materials such as:
*Manual of Bribri and Cabécar Ancestral Practices
*A training guide on adaptation to climate change.
*Nogal: A video-game on climate change for  kids.
*Study Cases</t>
  </si>
  <si>
    <t>*The support of allies among the projects are needed in order to increase the impact. Adapta2+ approach is to build partnerships to facilitate progress, obtain outputs, implement activities and shared objectives. Until today, this approached has been successfully implemented and the results are important.
*EE at the local level usually require support in order to implement  project. A follow up from the NIE during the whole process is also needed to obtain results. -The constant coordination among the EE and the NIE is needed. The effective coordination allows transparency and good governance of the implementation process.
*Financial follow up each semester as a confirmation of the good use of resources has been important to confirm the manage of the resources.
*Capacity building is expected, however in some components, such as the component 2, is more difficult that in the agro sector.</t>
  </si>
  <si>
    <t>By the 4 year of implementation a total of 12 initiatives has been supported. It is important to mention that some very important initiatives had finished it's implementation in a very successfully way, agriculture and livestock insurance and the Agriculture Zonification Maps are now a reality in the country. Another important result is that now up to 483 farms units are implementing adaptation measures. Additionally, it is important to mention that Agricultura y Ganadería PRO-CLIMA (the two credit schemes created by the programme) has placed more than $700.000 for the implementation of adaptation measures at local level, allowing a relevant multiplying effect within farmers.</t>
  </si>
  <si>
    <t>fvargas@mag.go.cr</t>
  </si>
  <si>
    <t>lramirez@inta.go.cr</t>
  </si>
  <si>
    <t>ARESEP</t>
  </si>
  <si>
    <t>jsegura@mag.go.cr</t>
  </si>
  <si>
    <t>ezamora@aresep.go.cr</t>
  </si>
  <si>
    <t>Ministerio Agricultura y Ganadería -BIOLES</t>
  </si>
  <si>
    <t>Outcome 6</t>
  </si>
  <si>
    <t>Improving water resources management in order to increase resilience in coastal communities that are more vulnerable to climate change.
Some expected results:
-10 Operadores have implemented a Water Safety Plan  or Watershed Management Plans
-At least 3 ASADAS have undertaken a vulnerability assessment
-10 hectares of aquifer recharge areas reforested</t>
  </si>
  <si>
    <t>Increasing the adaptation capacity to climate change in the agricultural sector 
Some expected results:
-At least 16 agricultural and livestock units has identified technological options 
-At least 16 plans for adaptation at farm level</t>
  </si>
  <si>
    <t>90 Discrete agricultural adaptation practices are demonstrated on-farm. Adaptation practices include: enhanced water management techniques, enhanced soil management practices, planting techniques, post-harvest processing and diversified livestock practices.</t>
  </si>
  <si>
    <t>Some expected results:
-10 Operadores have implemented a Water Safety Plan  or Watershed Management Plans
-At least 3 ASADAS have undertaken a vulnerability assessment
-10 hectares of aquifer recharge areas reforested</t>
  </si>
  <si>
    <t>483 farms implementing Adaptation practices</t>
  </si>
  <si>
    <t>Good results until today, it is pending some results with the projects that are still in the implementation.
Critical risk: climate impactsuch as Nate and Otto affected the implementation of several actions.</t>
  </si>
  <si>
    <t xml:space="preserve">6 properly installed and functioning new meteorological stations and information platforms
Materials published and available for beneficiaries and communities.
Early Warning System in process.
</t>
  </si>
  <si>
    <t xml:space="preserve">84 ASADAS implementing adaptation measures.
One water resource protection fee implemented. </t>
  </si>
  <si>
    <t>Jorge Segura.</t>
  </si>
  <si>
    <t>Grettel Calderón</t>
  </si>
  <si>
    <t>Ana Rita Chacón</t>
  </si>
  <si>
    <t>*Compliance with the law
*Core labor rights</t>
  </si>
  <si>
    <t xml:space="preserve">*Conservation of biological diversity. </t>
  </si>
  <si>
    <t>*Compliance with the law
*Core labor rights
*Conservation of biological diversity.</t>
  </si>
  <si>
    <t>*Physical and cultural heritage
*Indigenous People</t>
  </si>
  <si>
    <t>*Gender Equity
*Conservation of biological diversity.
*Soil conservation risk</t>
  </si>
  <si>
    <t>Satisfactory</t>
  </si>
  <si>
    <t>Output</t>
  </si>
  <si>
    <t>Gender-responsive indicators</t>
  </si>
  <si>
    <t>Poor</t>
  </si>
  <si>
    <t>Percentage of beneficiaries from the refundable funds (gender-disaggregated)</t>
  </si>
  <si>
    <t>Percentage of beneficiaries trained (technicians) by gender on
technical options and methods resilient to the effects of Climate Change</t>
  </si>
  <si>
    <t xml:space="preserve">Percentage of beneficiaries (men and women) </t>
  </si>
  <si>
    <t>Percentage of beneficiaries trained on adaptation measures (gender-disaggregated)</t>
  </si>
  <si>
    <t>Percentage of targeted population awareness of predicted adverse impacts of climate change, and of appropriate responses (gender-disaggregated)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</si>
</sst>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_-[$$-540A]* #,##0_ ;_-[$$-540A]* \-#,##0\ ;_-[$$-540A]* &quot;-&quot;??_ ;_-@_ "/>
    <numFmt numFmtId="166" formatCode="_([$$-540A]* #,##0_);_([$$-540A]* \(#,##0\);_([$$-540A]* &quot;-&quot;??_);_(@_)"/>
  </numFmts>
  <fonts count="79">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b/>
      <sz val="11"/>
      <color rgb="FFFF0000"/>
      <name val="Calibri"/>
      <family val="2"/>
      <scheme val="minor"/>
    </font>
    <font>
      <sz val="11"/>
      <color indexed="8"/>
      <name val="Calibri"/>
      <family val="2"/>
      <scheme val="minor"/>
    </font>
    <font>
      <u val="single"/>
      <sz val="11"/>
      <color theme="10"/>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8"/>
      <name val="Calibri"/>
      <family val="2"/>
      <scheme val="minor"/>
    </font>
    <font>
      <sz val="10"/>
      <color rgb="FF222222"/>
      <name val="Times New Roman"/>
      <family val="1"/>
    </font>
    <font>
      <sz val="10"/>
      <name val="Calibri"/>
      <family val="2"/>
      <scheme val="minor"/>
    </font>
    <font>
      <b/>
      <u val="single"/>
      <sz val="10"/>
      <name val="Calibri"/>
      <family val="2"/>
      <scheme val="minor"/>
    </font>
    <font>
      <sz val="10"/>
      <color theme="3" tint="0.39998000860214233"/>
      <name val="Calibri"/>
      <family val="2"/>
      <scheme val="minor"/>
    </font>
    <font>
      <b/>
      <sz val="10"/>
      <name val="Calibri"/>
      <family val="2"/>
      <scheme val="minor"/>
    </font>
    <font>
      <sz val="10"/>
      <color rgb="FFFF0000"/>
      <name val="Calibri"/>
      <family val="2"/>
      <scheme val="minor"/>
    </font>
    <font>
      <b/>
      <sz val="9"/>
      <name val="Tahoma"/>
      <family val="2"/>
    </font>
    <font>
      <sz val="9"/>
      <name val="Tahoma"/>
      <family val="2"/>
    </font>
    <font>
      <sz val="10"/>
      <color theme="1"/>
      <name val="Calibri"/>
      <family val="2"/>
      <scheme val="minor"/>
    </font>
    <font>
      <sz val="10"/>
      <name val="Calibri"/>
      <family val="2"/>
    </font>
    <font>
      <b/>
      <sz val="8"/>
      <name val="Calibri"/>
      <family val="2"/>
    </font>
  </fonts>
  <fills count="1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
      <patternFill patternType="solid">
        <fgColor theme="3" tint="0.5999900102615356"/>
        <bgColor indexed="64"/>
      </patternFill>
    </fill>
    <fill>
      <patternFill patternType="solid">
        <fgColor theme="8" tint="0.39998000860214233"/>
        <bgColor indexed="64"/>
      </patternFill>
    </fill>
    <fill>
      <patternFill patternType="solid">
        <fgColor theme="6" tint="0.39998000860214233"/>
        <bgColor indexed="64"/>
      </patternFill>
    </fill>
    <fill>
      <patternFill patternType="solid">
        <fgColor theme="6" tint="-0.24997000396251678"/>
        <bgColor indexed="64"/>
      </patternFill>
    </fill>
  </fills>
  <borders count="69">
    <border>
      <left/>
      <right/>
      <top/>
      <bottom/>
      <diagonal/>
    </border>
    <border>
      <left style="medium"/>
      <right style="medium"/>
      <top style="medium"/>
      <bottom style="thin"/>
    </border>
    <border>
      <left style="medium"/>
      <right style="medium"/>
      <top style="medium"/>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medium"/>
      <top/>
      <bottom style="medium"/>
    </border>
    <border>
      <left style="medium"/>
      <right style="medium"/>
      <top/>
      <bottom/>
    </border>
    <border>
      <left/>
      <right style="medium"/>
      <top style="medium"/>
      <bottom style="medium"/>
    </border>
    <border>
      <left style="medium"/>
      <right style="thin"/>
      <top style="thin"/>
      <bottom/>
    </border>
    <border>
      <left style="thin"/>
      <right/>
      <top style="thin"/>
      <bottom/>
    </border>
    <border>
      <left style="medium"/>
      <right style="medium"/>
      <top style="thin"/>
      <bottom/>
    </border>
    <border>
      <left style="thin"/>
      <right/>
      <top style="medium"/>
      <bottom style="medium"/>
    </border>
    <border>
      <left style="thin"/>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thin"/>
      <right/>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right style="medium"/>
      <top style="medium"/>
      <bottom style="thin"/>
    </border>
    <border>
      <left/>
      <right/>
      <top style="medium"/>
      <bottom style="medium"/>
    </border>
    <border>
      <left style="medium"/>
      <right/>
      <top style="medium"/>
      <bottom style="medium"/>
    </border>
    <border>
      <left/>
      <right/>
      <top style="medium"/>
      <bottom style="thin"/>
    </border>
    <border>
      <left style="medium"/>
      <right style="thin"/>
      <top/>
      <bottom/>
    </border>
    <border>
      <left style="medium"/>
      <right/>
      <top style="thin"/>
      <bottom style="thin"/>
    </border>
    <border>
      <left style="medium"/>
      <right style="medium"/>
      <top/>
      <bottom style="thin"/>
    </border>
    <border>
      <left style="thin"/>
      <right style="thin"/>
      <top style="medium"/>
      <bottom style="medium"/>
    </border>
    <border>
      <left style="medium"/>
      <right style="medium"/>
      <top style="medium"/>
      <bottom/>
    </border>
    <border>
      <left/>
      <right style="thin"/>
      <top style="medium"/>
      <bottom style="thin"/>
    </border>
    <border>
      <left style="medium"/>
      <right/>
      <top style="thin"/>
      <bottom/>
    </border>
    <border>
      <left/>
      <right style="thin"/>
      <top/>
      <bottom style="medium"/>
    </border>
    <border>
      <left style="thin"/>
      <right/>
      <top/>
      <bottom style="medium"/>
    </border>
    <border>
      <left style="medium"/>
      <right/>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style="thin"/>
      <bottom/>
    </border>
    <border>
      <left/>
      <right style="thin"/>
      <top/>
      <bottom style="thin"/>
    </border>
    <border>
      <left/>
      <right style="medium">
        <color rgb="FF000000"/>
      </right>
      <top style="medium"/>
      <bottom style="medium"/>
    </border>
    <border>
      <left style="thin"/>
      <right style="thin"/>
      <top/>
      <bottom/>
    </border>
    <border>
      <left/>
      <right style="thin"/>
      <top style="medium"/>
      <bottom style="medium"/>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lignment/>
      <protection locked="0"/>
    </xf>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cellStyleXfs>
  <cellXfs count="980">
    <xf numFmtId="0" fontId="0" fillId="0" borderId="0" xfId="0"/>
    <xf numFmtId="0" fontId="22" fillId="0" borderId="0" xfId="0" applyFont="1" applyFill="1" applyProtection="1">
      <protection/>
    </xf>
    <xf numFmtId="0" fontId="22"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0" fontId="2" fillId="5" borderId="2" xfId="0" applyFont="1" applyFill="1" applyBorder="1" applyAlignment="1" applyProtection="1">
      <alignment vertical="top" wrapText="1"/>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5" borderId="3" xfId="0" applyFont="1" applyFill="1" applyBorder="1" applyAlignment="1" applyProtection="1">
      <alignment vertical="top" wrapText="1"/>
      <protection/>
    </xf>
    <xf numFmtId="0" fontId="2" fillId="5" borderId="4"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2"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2" fillId="0" borderId="0" xfId="0" applyFont="1" applyAlignment="1">
      <alignment/>
    </xf>
    <xf numFmtId="0" fontId="2" fillId="5" borderId="1" xfId="0" applyFont="1" applyFill="1" applyBorder="1" applyAlignment="1" applyProtection="1">
      <alignment horizontal="left" vertical="top" wrapText="1"/>
      <protection/>
    </xf>
    <xf numFmtId="0" fontId="2" fillId="5" borderId="6" xfId="0" applyFont="1" applyFill="1" applyBorder="1" applyAlignment="1" applyProtection="1">
      <alignment horizontal="left" vertical="top" wrapText="1"/>
      <protection/>
    </xf>
    <xf numFmtId="0" fontId="2" fillId="5" borderId="7" xfId="0" applyFont="1" applyFill="1" applyBorder="1" applyAlignment="1" applyProtection="1">
      <alignment horizontal="left" vertical="top" wrapText="1"/>
      <protection/>
    </xf>
    <xf numFmtId="0" fontId="2" fillId="5" borderId="8" xfId="0" applyFont="1" applyFill="1" applyBorder="1" applyAlignment="1" applyProtection="1">
      <alignment vertical="top" wrapText="1"/>
      <protection/>
    </xf>
    <xf numFmtId="0" fontId="2" fillId="5" borderId="9" xfId="0" applyFont="1" applyFill="1" applyBorder="1" applyAlignment="1" applyProtection="1">
      <alignment vertical="top" wrapText="1"/>
      <protection/>
    </xf>
    <xf numFmtId="0" fontId="15" fillId="5" borderId="2" xfId="0" applyFont="1" applyFill="1" applyBorder="1" applyAlignment="1" applyProtection="1">
      <alignment vertical="top" wrapText="1"/>
      <protection/>
    </xf>
    <xf numFmtId="0" fontId="15" fillId="5" borderId="2" xfId="0" applyFont="1" applyFill="1" applyBorder="1" applyAlignment="1" applyProtection="1">
      <alignment horizontal="center" vertical="top" wrapText="1"/>
      <protection/>
    </xf>
    <xf numFmtId="0" fontId="14" fillId="5" borderId="6" xfId="0" applyFont="1" applyFill="1" applyBorder="1" applyAlignment="1" applyProtection="1">
      <alignment vertical="top" wrapText="1"/>
      <protection/>
    </xf>
    <xf numFmtId="0" fontId="14" fillId="5" borderId="7" xfId="0" applyFont="1" applyFill="1" applyBorder="1" applyAlignment="1" applyProtection="1">
      <alignment vertical="top" wrapText="1"/>
      <protection/>
    </xf>
    <xf numFmtId="0" fontId="2" fillId="6" borderId="10" xfId="0" applyFont="1" applyFill="1" applyBorder="1" applyProtection="1">
      <protection/>
    </xf>
    <xf numFmtId="0" fontId="2" fillId="6" borderId="11" xfId="0" applyFont="1" applyFill="1" applyBorder="1" applyAlignment="1" applyProtection="1">
      <alignment horizontal="left" vertical="center"/>
      <protection/>
    </xf>
    <xf numFmtId="0" fontId="2" fillId="6" borderId="11" xfId="0" applyFont="1" applyFill="1" applyBorder="1" applyProtection="1">
      <protection/>
    </xf>
    <xf numFmtId="0" fontId="2" fillId="6" borderId="12" xfId="0" applyFont="1" applyFill="1" applyBorder="1" applyProtection="1">
      <protection/>
    </xf>
    <xf numFmtId="0" fontId="2" fillId="6" borderId="13" xfId="0" applyFont="1" applyFill="1" applyBorder="1" applyProtection="1">
      <protection/>
    </xf>
    <xf numFmtId="0" fontId="2" fillId="6" borderId="14" xfId="0" applyFont="1" applyFill="1" applyBorder="1" applyProtection="1">
      <protection/>
    </xf>
    <xf numFmtId="0" fontId="2" fillId="6" borderId="0" xfId="0" applyFont="1" applyFill="1" applyBorder="1" applyAlignment="1" applyProtection="1">
      <alignment horizontal="left" vertical="center"/>
      <protection/>
    </xf>
    <xf numFmtId="0" fontId="2" fillId="6" borderId="0" xfId="0" applyFont="1" applyFill="1" applyBorder="1" applyProtection="1">
      <protection/>
    </xf>
    <xf numFmtId="0" fontId="3" fillId="6" borderId="0" xfId="0" applyFont="1" applyFill="1" applyBorder="1" applyAlignment="1" applyProtection="1">
      <alignment vertical="top" wrapText="1"/>
      <protection/>
    </xf>
    <xf numFmtId="0" fontId="2" fillId="6" borderId="13" xfId="0" applyFont="1" applyFill="1" applyBorder="1" applyAlignment="1" applyProtection="1">
      <alignment horizontal="left" vertical="center"/>
      <protection/>
    </xf>
    <xf numFmtId="0" fontId="2" fillId="6" borderId="14" xfId="0" applyFont="1" applyFill="1" applyBorder="1" applyAlignment="1" applyProtection="1">
      <alignment horizontal="left" vertical="center"/>
      <protection/>
    </xf>
    <xf numFmtId="0" fontId="2"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left" vertical="center"/>
      <protection/>
    </xf>
    <xf numFmtId="0" fontId="10" fillId="6" borderId="0" xfId="0" applyFont="1" applyFill="1" applyBorder="1" applyAlignment="1" applyProtection="1">
      <alignment vertical="top" wrapText="1"/>
      <protection/>
    </xf>
    <xf numFmtId="0" fontId="2" fillId="6" borderId="15" xfId="0" applyFont="1" applyFill="1" applyBorder="1" applyProtection="1">
      <protection/>
    </xf>
    <xf numFmtId="0" fontId="2" fillId="6" borderId="16" xfId="0" applyFont="1" applyFill="1" applyBorder="1" applyAlignment="1" applyProtection="1">
      <alignment horizontal="left" vertical="center" wrapText="1"/>
      <protection/>
    </xf>
    <xf numFmtId="0" fontId="2" fillId="6" borderId="16" xfId="0" applyFont="1" applyFill="1" applyBorder="1" applyAlignment="1" applyProtection="1">
      <alignment vertical="top" wrapText="1"/>
      <protection/>
    </xf>
    <xf numFmtId="0" fontId="2" fillId="6" borderId="17" xfId="0" applyFont="1" applyFill="1" applyBorder="1" applyProtection="1">
      <protection/>
    </xf>
    <xf numFmtId="0" fontId="14" fillId="6" borderId="14" xfId="0" applyFont="1" applyFill="1" applyBorder="1" applyAlignment="1" applyProtection="1">
      <alignment vertical="top" wrapText="1"/>
      <protection/>
    </xf>
    <xf numFmtId="0" fontId="14" fillId="6" borderId="13" xfId="0" applyFont="1" applyFill="1" applyBorder="1" applyAlignment="1" applyProtection="1">
      <alignment vertical="top" wrapText="1"/>
      <protection/>
    </xf>
    <xf numFmtId="0" fontId="14" fillId="6" borderId="0" xfId="0" applyFont="1" applyFill="1" applyBorder="1" applyProtection="1">
      <protection/>
    </xf>
    <xf numFmtId="0" fontId="14" fillId="6" borderId="0" xfId="0" applyFont="1" applyFill="1" applyBorder="1" applyAlignment="1" applyProtection="1">
      <alignment vertical="top" wrapText="1"/>
      <protection/>
    </xf>
    <xf numFmtId="0" fontId="15" fillId="6" borderId="0" xfId="0" applyFont="1" applyFill="1" applyBorder="1" applyAlignment="1" applyProtection="1">
      <alignment vertical="top" wrapText="1"/>
      <protection/>
    </xf>
    <xf numFmtId="0" fontId="7" fillId="6" borderId="17" xfId="0" applyFont="1" applyFill="1" applyBorder="1" applyAlignment="1" applyProtection="1">
      <alignment vertical="top" wrapText="1"/>
      <protection/>
    </xf>
    <xf numFmtId="0" fontId="22" fillId="6" borderId="10" xfId="0" applyFont="1" applyFill="1" applyBorder="1" applyAlignment="1">
      <alignment horizontal="left" vertical="center"/>
    </xf>
    <xf numFmtId="0" fontId="22" fillId="6" borderId="11" xfId="0" applyFont="1" applyFill="1" applyBorder="1" applyAlignment="1">
      <alignment horizontal="left" vertical="center"/>
    </xf>
    <xf numFmtId="0" fontId="22" fillId="6" borderId="11" xfId="0" applyFont="1" applyFill="1" applyBorder="1"/>
    <xf numFmtId="0" fontId="22" fillId="6" borderId="12" xfId="0" applyFont="1" applyFill="1" applyBorder="1"/>
    <xf numFmtId="0" fontId="22" fillId="6" borderId="13" xfId="0" applyFont="1" applyFill="1" applyBorder="1" applyAlignment="1">
      <alignment horizontal="left" vertical="center"/>
    </xf>
    <xf numFmtId="0" fontId="2" fillId="6" borderId="14" xfId="0" applyFont="1" applyFill="1" applyBorder="1" applyAlignment="1" applyProtection="1">
      <alignment vertical="top" wrapText="1"/>
      <protection/>
    </xf>
    <xf numFmtId="0" fontId="2" fillId="6" borderId="13"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xf>
    <xf numFmtId="0" fontId="2" fillId="6" borderId="15" xfId="0" applyFont="1" applyFill="1" applyBorder="1" applyAlignment="1" applyProtection="1">
      <alignment horizontal="left" vertical="center" wrapText="1"/>
      <protection/>
    </xf>
    <xf numFmtId="0" fontId="3" fillId="6" borderId="16" xfId="0" applyFont="1" applyFill="1" applyBorder="1" applyAlignment="1" applyProtection="1">
      <alignment vertical="top" wrapText="1"/>
      <protection/>
    </xf>
    <xf numFmtId="0" fontId="2" fillId="6" borderId="17" xfId="0" applyFont="1" applyFill="1" applyBorder="1" applyAlignment="1" applyProtection="1">
      <alignment vertical="top" wrapText="1"/>
      <protection/>
    </xf>
    <xf numFmtId="0" fontId="22" fillId="6" borderId="11" xfId="0" applyFont="1" applyFill="1" applyBorder="1" applyProtection="1">
      <protection/>
    </xf>
    <xf numFmtId="0" fontId="22" fillId="6" borderId="12" xfId="0" applyFont="1" applyFill="1" applyBorder="1" applyProtection="1">
      <protection/>
    </xf>
    <xf numFmtId="0" fontId="22" fillId="6" borderId="0" xfId="0" applyFont="1" applyFill="1" applyBorder="1" applyProtection="1">
      <protection/>
    </xf>
    <xf numFmtId="0" fontId="22" fillId="6" borderId="14" xfId="0" applyFont="1" applyFill="1" applyBorder="1" applyProtection="1">
      <protection/>
    </xf>
    <xf numFmtId="0" fontId="3" fillId="6"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top"/>
      <protection/>
    </xf>
    <xf numFmtId="0" fontId="3" fillId="6" borderId="0" xfId="0" applyFont="1" applyFill="1" applyBorder="1" applyAlignment="1" applyProtection="1">
      <alignment horizontal="right"/>
      <protection/>
    </xf>
    <xf numFmtId="0" fontId="6" fillId="6" borderId="14" xfId="0" applyFont="1" applyFill="1" applyBorder="1" applyProtection="1">
      <protection/>
    </xf>
    <xf numFmtId="0" fontId="2" fillId="6" borderId="0" xfId="0" applyFont="1" applyFill="1" applyBorder="1" applyAlignment="1" applyProtection="1">
      <alignment horizontal="center"/>
      <protection/>
    </xf>
    <xf numFmtId="0" fontId="3" fillId="6" borderId="0" xfId="0" applyFont="1" applyFill="1" applyBorder="1" applyProtection="1">
      <protection/>
    </xf>
    <xf numFmtId="0" fontId="2" fillId="6" borderId="0" xfId="0" applyFont="1" applyFill="1" applyBorder="1" applyAlignment="1" applyProtection="1">
      <alignment horizontal="right"/>
      <protection/>
    </xf>
    <xf numFmtId="0" fontId="24" fillId="0" borderId="2" xfId="0" applyFont="1" applyBorder="1" applyAlignment="1">
      <alignment horizontal="center" readingOrder="1"/>
    </xf>
    <xf numFmtId="0" fontId="0" fillId="6" borderId="10" xfId="0" applyFill="1" applyBorder="1"/>
    <xf numFmtId="0" fontId="0" fillId="6" borderId="11" xfId="0" applyFill="1" applyBorder="1"/>
    <xf numFmtId="0" fontId="0" fillId="6" borderId="12" xfId="0" applyFill="1" applyBorder="1"/>
    <xf numFmtId="0" fontId="0" fillId="6" borderId="13" xfId="0" applyFill="1" applyBorder="1"/>
    <xf numFmtId="0" fontId="0" fillId="6" borderId="0" xfId="0" applyFill="1" applyBorder="1"/>
    <xf numFmtId="0" fontId="13" fillId="6" borderId="14" xfId="0" applyFont="1" applyFill="1" applyBorder="1" applyAlignment="1" applyProtection="1">
      <alignment/>
      <protection/>
    </xf>
    <xf numFmtId="0" fontId="0" fillId="6" borderId="14" xfId="0" applyFill="1" applyBorder="1"/>
    <xf numFmtId="0" fontId="25" fillId="6" borderId="10" xfId="0" applyFont="1" applyFill="1" applyBorder="1" applyAlignment="1">
      <alignment vertical="center"/>
    </xf>
    <xf numFmtId="0" fontId="25" fillId="6" borderId="13" xfId="0" applyFont="1" applyFill="1" applyBorder="1" applyAlignment="1">
      <alignment vertical="center"/>
    </xf>
    <xf numFmtId="0" fontId="25" fillId="6" borderId="0" xfId="0" applyFont="1" applyFill="1" applyBorder="1" applyAlignment="1">
      <alignment vertical="center"/>
    </xf>
    <xf numFmtId="0" fontId="0" fillId="0" borderId="0" xfId="0" applyAlignment="1">
      <alignment/>
    </xf>
    <xf numFmtId="0" fontId="3" fillId="5" borderId="2" xfId="0" applyFont="1" applyFill="1" applyBorder="1" applyAlignment="1" applyProtection="1">
      <alignment horizontal="center" vertical="center" wrapText="1"/>
      <protection/>
    </xf>
    <xf numFmtId="0" fontId="3" fillId="6"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6" borderId="14" xfId="0" applyFont="1" applyFill="1" applyBorder="1" applyAlignment="1" applyProtection="1">
      <alignment horizontal="left" vertical="center" wrapText="1"/>
      <protection/>
    </xf>
    <xf numFmtId="0" fontId="3" fillId="6" borderId="0" xfId="0" applyFont="1" applyFill="1" applyBorder="1" applyAlignment="1" applyProtection="1">
      <alignment horizontal="center" vertical="center" wrapText="1"/>
      <protection/>
    </xf>
    <xf numFmtId="0" fontId="2" fillId="5" borderId="18" xfId="0" applyFont="1" applyFill="1" applyBorder="1" applyAlignment="1" applyProtection="1">
      <alignment vertical="top" wrapText="1"/>
      <protection/>
    </xf>
    <xf numFmtId="0" fontId="2" fillId="5" borderId="19" xfId="0" applyFont="1" applyFill="1" applyBorder="1" applyAlignment="1" applyProtection="1">
      <alignment vertical="top" wrapText="1"/>
      <protection/>
    </xf>
    <xf numFmtId="0" fontId="0" fillId="6" borderId="11" xfId="0" applyFill="1" applyBorder="1" applyAlignment="1">
      <alignment/>
    </xf>
    <xf numFmtId="0" fontId="0" fillId="6" borderId="0" xfId="0" applyFill="1" applyBorder="1" applyAlignment="1">
      <alignment/>
    </xf>
    <xf numFmtId="0" fontId="0" fillId="6" borderId="16" xfId="0" applyFill="1" applyBorder="1" applyAlignment="1">
      <alignment/>
    </xf>
    <xf numFmtId="0" fontId="11" fillId="6" borderId="0" xfId="0" applyFont="1" applyFill="1" applyBorder="1" applyAlignment="1" applyProtection="1">
      <alignment horizontal="left" vertical="center" wrapText="1"/>
      <protection/>
    </xf>
    <xf numFmtId="0" fontId="0" fillId="6" borderId="0" xfId="0" applyFill="1" applyAlignment="1">
      <alignment horizontal="left" vertical="center"/>
    </xf>
    <xf numFmtId="0" fontId="2" fillId="7" borderId="0" xfId="0" applyFont="1" applyFill="1" applyBorder="1" applyAlignment="1" applyProtection="1">
      <alignment horizontal="right" vertical="center"/>
      <protection/>
    </xf>
    <xf numFmtId="0" fontId="2" fillId="6" borderId="0" xfId="0" applyFont="1" applyFill="1" applyBorder="1" applyAlignment="1" applyProtection="1">
      <alignment horizontal="right" vertical="center"/>
      <protection/>
    </xf>
    <xf numFmtId="0" fontId="22" fillId="6" borderId="10" xfId="0" applyFont="1" applyFill="1" applyBorder="1"/>
    <xf numFmtId="0" fontId="22" fillId="6" borderId="13" xfId="0" applyFont="1" applyFill="1" applyBorder="1"/>
    <xf numFmtId="0" fontId="22" fillId="6" borderId="14" xfId="0" applyFont="1" applyFill="1" applyBorder="1"/>
    <xf numFmtId="0" fontId="26" fillId="6" borderId="0" xfId="0" applyFont="1" applyFill="1" applyBorder="1"/>
    <xf numFmtId="0" fontId="27" fillId="6" borderId="0" xfId="0" applyFont="1" applyFill="1" applyBorder="1"/>
    <xf numFmtId="0" fontId="26" fillId="0" borderId="20" xfId="0" applyFont="1" applyFill="1" applyBorder="1" applyAlignment="1">
      <alignment vertical="top" wrapText="1"/>
    </xf>
    <xf numFmtId="0" fontId="26" fillId="0" borderId="17" xfId="0" applyFont="1" applyFill="1" applyBorder="1" applyAlignment="1">
      <alignment vertical="top" wrapText="1"/>
    </xf>
    <xf numFmtId="0" fontId="26" fillId="0" borderId="21" xfId="0" applyFont="1" applyFill="1" applyBorder="1" applyAlignment="1">
      <alignment vertical="top" wrapText="1"/>
    </xf>
    <xf numFmtId="0" fontId="26" fillId="0" borderId="14" xfId="0" applyFont="1" applyFill="1" applyBorder="1" applyAlignment="1">
      <alignment vertical="top" wrapText="1"/>
    </xf>
    <xf numFmtId="0" fontId="26" fillId="0" borderId="2" xfId="0" applyFont="1" applyFill="1" applyBorder="1" applyAlignment="1">
      <alignment vertical="top" wrapText="1"/>
    </xf>
    <xf numFmtId="0" fontId="26" fillId="0" borderId="22" xfId="0" applyFont="1" applyFill="1" applyBorder="1" applyAlignment="1">
      <alignment vertical="top" wrapText="1"/>
    </xf>
    <xf numFmtId="0" fontId="26" fillId="0" borderId="2" xfId="0" applyFont="1" applyFill="1" applyBorder="1"/>
    <xf numFmtId="0" fontId="22" fillId="0" borderId="2" xfId="0" applyFont="1" applyFill="1" applyBorder="1" applyAlignment="1">
      <alignment vertical="top" wrapText="1"/>
    </xf>
    <xf numFmtId="0" fontId="22" fillId="6" borderId="16" xfId="0" applyFont="1" applyFill="1" applyBorder="1"/>
    <xf numFmtId="0" fontId="28" fillId="0" borderId="2" xfId="0" applyFont="1" applyFill="1" applyBorder="1" applyAlignment="1">
      <alignment horizontal="center" vertical="top" wrapText="1"/>
    </xf>
    <xf numFmtId="0" fontId="28" fillId="0" borderId="22" xfId="0" applyFont="1" applyFill="1" applyBorder="1" applyAlignment="1">
      <alignment horizontal="center" vertical="top" wrapText="1"/>
    </xf>
    <xf numFmtId="0" fontId="28" fillId="0" borderId="2" xfId="0" applyFont="1" applyFill="1" applyBorder="1" applyAlignment="1">
      <alignment horizontal="center" vertical="top"/>
    </xf>
    <xf numFmtId="0" fontId="2" fillId="5" borderId="1"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3" fillId="6" borderId="0" xfId="0" applyFont="1" applyFill="1" applyBorder="1" applyAlignment="1" applyProtection="1">
      <alignment horizontal="left" vertical="center" wrapText="1"/>
      <protection/>
    </xf>
    <xf numFmtId="0" fontId="22" fillId="0" borderId="0" xfId="0" applyFont="1" applyFill="1" applyAlignment="1" applyProtection="1">
      <alignment horizontal="right"/>
      <protection/>
    </xf>
    <xf numFmtId="0" fontId="22" fillId="6" borderId="10" xfId="0" applyFont="1" applyFill="1" applyBorder="1" applyAlignment="1" applyProtection="1">
      <alignment horizontal="right"/>
      <protection/>
    </xf>
    <xf numFmtId="0" fontId="22" fillId="6" borderId="11" xfId="0" applyFont="1" applyFill="1" applyBorder="1" applyAlignment="1" applyProtection="1">
      <alignment horizontal="right"/>
      <protection/>
    </xf>
    <xf numFmtId="0" fontId="22" fillId="6" borderId="13" xfId="0" applyFont="1" applyFill="1" applyBorder="1" applyAlignment="1" applyProtection="1">
      <alignment horizontal="right"/>
      <protection/>
    </xf>
    <xf numFmtId="0" fontId="22" fillId="6" borderId="0" xfId="0" applyFont="1" applyFill="1" applyBorder="1" applyAlignment="1" applyProtection="1">
      <alignment horizontal="right"/>
      <protection/>
    </xf>
    <xf numFmtId="0" fontId="2" fillId="6" borderId="13" xfId="0" applyFont="1" applyFill="1" applyBorder="1" applyAlignment="1" applyProtection="1">
      <alignment horizontal="right"/>
      <protection/>
    </xf>
    <xf numFmtId="0" fontId="2" fillId="6" borderId="13" xfId="0" applyFont="1" applyFill="1" applyBorder="1" applyAlignment="1" applyProtection="1">
      <alignment horizontal="right" vertical="top" wrapText="1"/>
      <protection/>
    </xf>
    <xf numFmtId="0" fontId="29" fillId="6" borderId="0" xfId="0" applyFont="1" applyFill="1" applyBorder="1" applyAlignment="1" applyProtection="1">
      <alignment horizontal="right"/>
      <protection/>
    </xf>
    <xf numFmtId="0" fontId="5" fillId="6" borderId="0" xfId="0" applyFont="1" applyFill="1" applyBorder="1" applyAlignment="1" applyProtection="1">
      <alignment horizontal="right"/>
      <protection/>
    </xf>
    <xf numFmtId="0" fontId="2" fillId="5" borderId="23" xfId="0" applyFont="1" applyFill="1" applyBorder="1" applyAlignment="1" applyProtection="1">
      <alignment vertical="top" wrapText="1"/>
      <protection/>
    </xf>
    <xf numFmtId="0" fontId="2" fillId="5" borderId="24" xfId="0" applyFont="1" applyFill="1" applyBorder="1" applyAlignment="1" applyProtection="1">
      <alignment vertical="top" wrapText="1"/>
      <protection/>
    </xf>
    <xf numFmtId="0" fontId="2" fillId="5" borderId="25" xfId="0" applyFont="1" applyFill="1" applyBorder="1" applyAlignment="1" applyProtection="1">
      <alignment vertical="top" wrapText="1"/>
      <protection/>
    </xf>
    <xf numFmtId="0" fontId="2" fillId="5" borderId="26" xfId="0" applyFont="1" applyFill="1" applyBorder="1" applyAlignment="1" applyProtection="1">
      <alignment vertical="top" wrapText="1"/>
      <protection/>
    </xf>
    <xf numFmtId="0" fontId="2" fillId="5" borderId="2" xfId="0" applyFont="1" applyFill="1" applyBorder="1" applyAlignment="1" applyProtection="1">
      <alignment vertical="top" wrapText="1"/>
      <protection/>
    </xf>
    <xf numFmtId="0" fontId="2" fillId="5" borderId="27" xfId="0" applyFont="1" applyFill="1" applyBorder="1" applyAlignment="1" applyProtection="1">
      <alignment vertical="top" wrapText="1"/>
      <protection/>
    </xf>
    <xf numFmtId="0" fontId="3" fillId="5" borderId="28" xfId="0" applyFont="1" applyFill="1" applyBorder="1" applyAlignment="1" applyProtection="1">
      <alignment horizontal="right" vertical="center" wrapText="1"/>
      <protection/>
    </xf>
    <xf numFmtId="0" fontId="3" fillId="5" borderId="29" xfId="0" applyFont="1" applyFill="1" applyBorder="1" applyAlignment="1" applyProtection="1">
      <alignment horizontal="center" vertical="center" wrapText="1"/>
      <protection/>
    </xf>
    <xf numFmtId="0" fontId="3" fillId="5" borderId="30"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5" fillId="6" borderId="0" xfId="0" applyFont="1" applyFill="1" applyBorder="1" applyAlignment="1" applyProtection="1">
      <alignment/>
      <protection/>
    </xf>
    <xf numFmtId="0" fontId="2" fillId="6" borderId="0" xfId="0" applyFont="1" applyFill="1" applyBorder="1" applyAlignment="1" applyProtection="1">
      <alignment horizontal="left" vertical="top" wrapText="1"/>
      <protection/>
    </xf>
    <xf numFmtId="0" fontId="3" fillId="6" borderId="0" xfId="0" applyFont="1" applyFill="1" applyBorder="1" applyAlignment="1" applyProtection="1">
      <alignment horizontal="left" vertical="center" wrapText="1"/>
      <protection/>
    </xf>
    <xf numFmtId="0" fontId="0" fillId="6" borderId="0" xfId="0" applyFill="1"/>
    <xf numFmtId="0" fontId="22" fillId="6" borderId="15" xfId="0" applyFont="1" applyFill="1" applyBorder="1"/>
    <xf numFmtId="0" fontId="22" fillId="6" borderId="17" xfId="0" applyFont="1" applyFill="1" applyBorder="1"/>
    <xf numFmtId="0" fontId="0" fillId="0" borderId="0" xfId="0" applyProtection="1">
      <protection/>
    </xf>
    <xf numFmtId="0" fontId="0" fillId="4" borderId="2" xfId="0" applyFill="1" applyBorder="1" applyProtection="1">
      <protection locked="0"/>
    </xf>
    <xf numFmtId="0" fontId="0" fillId="0" borderId="27" xfId="0" applyBorder="1" applyProtection="1">
      <protection/>
    </xf>
    <xf numFmtId="0" fontId="39" fillId="8" borderId="31" xfId="0" applyFont="1" applyFill="1" applyBorder="1" applyAlignment="1" applyProtection="1">
      <alignment horizontal="left" vertical="center" wrapText="1"/>
      <protection/>
    </xf>
    <xf numFmtId="0" fontId="39" fillId="8" borderId="32" xfId="0" applyFont="1" applyFill="1" applyBorder="1" applyAlignment="1" applyProtection="1">
      <alignment horizontal="left" vertical="center" wrapText="1"/>
      <protection/>
    </xf>
    <xf numFmtId="0" fontId="39" fillId="8" borderId="9" xfId="0" applyFont="1" applyFill="1" applyBorder="1" applyAlignment="1" applyProtection="1">
      <alignment horizontal="left" vertical="center" wrapText="1"/>
      <protection/>
    </xf>
    <xf numFmtId="0" fontId="40" fillId="0" borderId="33" xfId="0" applyFont="1" applyBorder="1" applyAlignment="1" applyProtection="1">
      <alignment horizontal="left" vertical="center"/>
      <protection/>
    </xf>
    <xf numFmtId="0" fontId="41" fillId="4" borderId="32" xfId="23" applyFont="1" applyBorder="1" applyAlignment="1" applyProtection="1">
      <alignment horizontal="center" vertical="center"/>
      <protection locked="0"/>
    </xf>
    <xf numFmtId="0" fontId="36" fillId="9" borderId="32" xfId="23" applyFont="1" applyFill="1" applyBorder="1" applyAlignment="1" applyProtection="1">
      <alignment horizontal="center" vertical="center"/>
      <protection locked="0"/>
    </xf>
    <xf numFmtId="0" fontId="41" fillId="9" borderId="32" xfId="23" applyFont="1" applyFill="1" applyBorder="1" applyAlignment="1" applyProtection="1">
      <alignment horizontal="center" vertical="center"/>
      <protection locked="0"/>
    </xf>
    <xf numFmtId="0" fontId="41" fillId="9" borderId="5" xfId="23" applyFont="1" applyFill="1" applyBorder="1" applyAlignment="1" applyProtection="1">
      <alignment horizontal="center" vertical="center"/>
      <protection locked="0"/>
    </xf>
    <xf numFmtId="0" fontId="42" fillId="0" borderId="32" xfId="0" applyFont="1" applyBorder="1" applyAlignment="1" applyProtection="1">
      <alignment horizontal="left" vertical="center"/>
      <protection/>
    </xf>
    <xf numFmtId="10" fontId="41" fillId="4" borderId="32" xfId="23" applyNumberFormat="1" applyFont="1" applyBorder="1" applyAlignment="1" applyProtection="1">
      <alignment horizontal="center" vertical="center"/>
      <protection locked="0"/>
    </xf>
    <xf numFmtId="10" fontId="41" fillId="9" borderId="32" xfId="23" applyNumberFormat="1" applyFont="1" applyFill="1" applyBorder="1" applyAlignment="1" applyProtection="1">
      <alignment horizontal="center" vertical="center"/>
      <protection locked="0"/>
    </xf>
    <xf numFmtId="10" fontId="41" fillId="9" borderId="5"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9" fillId="8" borderId="34" xfId="0" applyFont="1" applyFill="1" applyBorder="1" applyAlignment="1" applyProtection="1">
      <alignment horizontal="center" vertical="center" wrapText="1"/>
      <protection/>
    </xf>
    <xf numFmtId="0" fontId="39" fillId="8" borderId="35" xfId="0" applyFont="1" applyFill="1" applyBorder="1" applyAlignment="1" applyProtection="1">
      <alignment horizontal="center" vertical="center" wrapText="1"/>
      <protection/>
    </xf>
    <xf numFmtId="0" fontId="40" fillId="0" borderId="32" xfId="0" applyFont="1" applyFill="1" applyBorder="1" applyAlignment="1" applyProtection="1">
      <alignment vertical="center" wrapText="1"/>
      <protection/>
    </xf>
    <xf numFmtId="0" fontId="36" fillId="9" borderId="32" xfId="23" applyFill="1" applyBorder="1" applyAlignment="1" applyProtection="1">
      <alignment wrapText="1"/>
      <protection locked="0"/>
    </xf>
    <xf numFmtId="0" fontId="43" fillId="5" borderId="32" xfId="0" applyFont="1" applyFill="1" applyBorder="1" applyAlignment="1" applyProtection="1">
      <alignment vertical="center" wrapText="1"/>
      <protection/>
    </xf>
    <xf numFmtId="10" fontId="36" fillId="4" borderId="32" xfId="23" applyNumberFormat="1" applyBorder="1" applyAlignment="1" applyProtection="1">
      <alignment horizontal="center" vertical="center" wrapText="1"/>
      <protection locked="0"/>
    </xf>
    <xf numFmtId="10" fontId="36" fillId="9" borderId="32" xfId="23" applyNumberFormat="1" applyFill="1" applyBorder="1" applyAlignment="1" applyProtection="1">
      <alignment horizontal="center" vertical="center" wrapText="1"/>
      <protection locked="0"/>
    </xf>
    <xf numFmtId="0" fontId="39" fillId="8" borderId="36" xfId="0" applyFont="1" applyFill="1" applyBorder="1" applyAlignment="1" applyProtection="1">
      <alignment horizontal="center" vertical="center" wrapText="1"/>
      <protection/>
    </xf>
    <xf numFmtId="0" fontId="39" fillId="8" borderId="32" xfId="0" applyFont="1" applyFill="1" applyBorder="1" applyAlignment="1" applyProtection="1">
      <alignment horizontal="center" vertical="center" wrapText="1"/>
      <protection/>
    </xf>
    <xf numFmtId="0" fontId="39" fillId="8" borderId="5" xfId="0" applyFont="1" applyFill="1" applyBorder="1" applyAlignment="1" applyProtection="1">
      <alignment horizontal="center" vertical="center" wrapText="1"/>
      <protection/>
    </xf>
    <xf numFmtId="0" fontId="44" fillId="4" borderId="36" xfId="23" applyFont="1" applyBorder="1" applyAlignment="1" applyProtection="1">
      <alignment vertical="center" wrapText="1"/>
      <protection locked="0"/>
    </xf>
    <xf numFmtId="0" fontId="44" fillId="4" borderId="32" xfId="23" applyFont="1" applyBorder="1" applyAlignment="1" applyProtection="1">
      <alignment horizontal="center" vertical="center"/>
      <protection locked="0"/>
    </xf>
    <xf numFmtId="0" fontId="44" fillId="4" borderId="5" xfId="23" applyFont="1" applyBorder="1" applyAlignment="1" applyProtection="1">
      <alignment horizontal="center" vertical="center"/>
      <protection locked="0"/>
    </xf>
    <xf numFmtId="0" fontId="44" fillId="9" borderId="32" xfId="23" applyFont="1" applyFill="1" applyBorder="1" applyAlignment="1" applyProtection="1">
      <alignment horizontal="center" vertical="center"/>
      <protection locked="0"/>
    </xf>
    <xf numFmtId="0" fontId="44" fillId="9" borderId="36" xfId="23" applyFont="1" applyFill="1" applyBorder="1" applyAlignment="1" applyProtection="1">
      <alignment vertical="center" wrapText="1"/>
      <protection locked="0"/>
    </xf>
    <xf numFmtId="0" fontId="44" fillId="9" borderId="5" xfId="23" applyFont="1" applyFill="1" applyBorder="1" applyAlignment="1" applyProtection="1">
      <alignment horizontal="center" vertical="center"/>
      <protection locked="0"/>
    </xf>
    <xf numFmtId="0" fontId="44" fillId="4" borderId="5" xfId="23" applyFont="1" applyBorder="1" applyAlignment="1" applyProtection="1">
      <alignment vertical="center"/>
      <protection locked="0"/>
    </xf>
    <xf numFmtId="0" fontId="44" fillId="9" borderId="5" xfId="23" applyFont="1" applyFill="1" applyBorder="1" applyAlignment="1" applyProtection="1">
      <alignment vertical="center"/>
      <protection locked="0"/>
    </xf>
    <xf numFmtId="0" fontId="44" fillId="4" borderId="37" xfId="23" applyFont="1" applyBorder="1" applyAlignment="1" applyProtection="1">
      <alignment vertical="center"/>
      <protection locked="0"/>
    </xf>
    <xf numFmtId="0" fontId="44" fillId="9"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9" fillId="8" borderId="34" xfId="0" applyFont="1" applyFill="1" applyBorder="1" applyAlignment="1" applyProtection="1">
      <alignment horizontal="center" vertical="center"/>
      <protection/>
    </xf>
    <xf numFmtId="0" fontId="39" fillId="8" borderId="9" xfId="0" applyFont="1" applyFill="1" applyBorder="1" applyAlignment="1" applyProtection="1">
      <alignment horizontal="center" vertical="center"/>
      <protection/>
    </xf>
    <xf numFmtId="0" fontId="39" fillId="8" borderId="31" xfId="0" applyFont="1" applyFill="1" applyBorder="1" applyAlignment="1" applyProtection="1">
      <alignment horizontal="center" vertical="center" wrapText="1"/>
      <protection/>
    </xf>
    <xf numFmtId="0" fontId="36" fillId="4" borderId="32" xfId="23" applyBorder="1" applyAlignment="1" applyProtection="1">
      <alignment horizontal="center" vertical="center"/>
      <protection locked="0"/>
    </xf>
    <xf numFmtId="10" fontId="36" fillId="4" borderId="32" xfId="23" applyNumberFormat="1" applyBorder="1" applyAlignment="1" applyProtection="1">
      <alignment horizontal="center" vertical="center"/>
      <protection locked="0"/>
    </xf>
    <xf numFmtId="0" fontId="36" fillId="9" borderId="32" xfId="23" applyFill="1" applyBorder="1" applyAlignment="1" applyProtection="1">
      <alignment horizontal="center" vertical="center"/>
      <protection locked="0"/>
    </xf>
    <xf numFmtId="10" fontId="36" fillId="9" borderId="32" xfId="23" applyNumberFormat="1" applyFill="1" applyBorder="1" applyAlignment="1" applyProtection="1">
      <alignment horizontal="center" vertical="center"/>
      <protection locked="0"/>
    </xf>
    <xf numFmtId="0" fontId="39" fillId="8" borderId="38" xfId="0" applyFont="1" applyFill="1" applyBorder="1" applyAlignment="1" applyProtection="1">
      <alignment horizontal="center" vertical="center" wrapText="1"/>
      <protection/>
    </xf>
    <xf numFmtId="0" fontId="39" fillId="8" borderId="19" xfId="0" applyFont="1" applyFill="1" applyBorder="1" applyAlignment="1" applyProtection="1">
      <alignment horizontal="center" vertical="center" wrapText="1"/>
      <protection/>
    </xf>
    <xf numFmtId="0" fontId="39" fillId="8" borderId="39" xfId="0" applyFont="1" applyFill="1" applyBorder="1" applyAlignment="1" applyProtection="1">
      <alignment horizontal="center" vertical="center" wrapText="1"/>
      <protection/>
    </xf>
    <xf numFmtId="0" fontId="36" fillId="4" borderId="32" xfId="23" applyBorder="1" applyProtection="1">
      <protection locked="0"/>
    </xf>
    <xf numFmtId="0" fontId="44" fillId="4" borderId="19" xfId="23" applyFont="1" applyBorder="1" applyAlignment="1" applyProtection="1">
      <alignment vertical="center" wrapText="1"/>
      <protection locked="0"/>
    </xf>
    <xf numFmtId="0" fontId="44" fillId="4" borderId="39" xfId="23" applyFont="1" applyBorder="1" applyAlignment="1" applyProtection="1">
      <alignment horizontal="center" vertical="center"/>
      <protection locked="0"/>
    </xf>
    <xf numFmtId="0" fontId="36" fillId="9" borderId="32" xfId="23" applyFill="1" applyBorder="1" applyProtection="1">
      <protection locked="0"/>
    </xf>
    <xf numFmtId="0" fontId="44" fillId="9" borderId="19" xfId="23" applyFont="1" applyFill="1" applyBorder="1" applyAlignment="1" applyProtection="1">
      <alignment vertical="center" wrapText="1"/>
      <protection locked="0"/>
    </xf>
    <xf numFmtId="0" fontId="44" fillId="9" borderId="39"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9" fillId="8" borderId="4" xfId="0" applyFont="1" applyFill="1" applyBorder="1" applyAlignment="1" applyProtection="1">
      <alignment horizontal="center" vertical="center" wrapText="1"/>
      <protection/>
    </xf>
    <xf numFmtId="0" fontId="39" fillId="8" borderId="18" xfId="0" applyFont="1" applyFill="1" applyBorder="1" applyAlignment="1" applyProtection="1">
      <alignment horizontal="center" vertical="center"/>
      <protection/>
    </xf>
    <xf numFmtId="0" fontId="36" fillId="4" borderId="32" xfId="23" applyBorder="1" applyAlignment="1" applyProtection="1">
      <alignment vertical="center" wrapText="1"/>
      <protection locked="0"/>
    </xf>
    <xf numFmtId="0" fontId="36" fillId="4" borderId="36" xfId="23" applyBorder="1" applyAlignment="1" applyProtection="1">
      <alignment vertical="center" wrapText="1"/>
      <protection locked="0"/>
    </xf>
    <xf numFmtId="0" fontId="36" fillId="9" borderId="32" xfId="23" applyFill="1" applyBorder="1" applyAlignment="1" applyProtection="1">
      <alignment vertical="center" wrapText="1"/>
      <protection locked="0"/>
    </xf>
    <xf numFmtId="0" fontId="36" fillId="9" borderId="36" xfId="23" applyFill="1" applyBorder="1" applyAlignment="1" applyProtection="1">
      <alignment vertical="center" wrapText="1"/>
      <protection locked="0"/>
    </xf>
    <xf numFmtId="0" fontId="36" fillId="4" borderId="31" xfId="23" applyBorder="1" applyAlignment="1" applyProtection="1">
      <alignment horizontal="center" vertical="center"/>
      <protection locked="0"/>
    </xf>
    <xf numFmtId="0" fontId="36" fillId="4" borderId="5" xfId="23" applyBorder="1" applyAlignment="1" applyProtection="1">
      <alignment horizontal="center" vertical="center"/>
      <protection locked="0"/>
    </xf>
    <xf numFmtId="0" fontId="36" fillId="9" borderId="31" xfId="23" applyFill="1" applyBorder="1" applyAlignment="1" applyProtection="1">
      <alignment horizontal="center" vertical="center"/>
      <protection locked="0"/>
    </xf>
    <xf numFmtId="0" fontId="36" fillId="9" borderId="5"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9" fillId="8" borderId="35" xfId="0" applyFont="1" applyFill="1" applyBorder="1" applyAlignment="1" applyProtection="1">
      <alignment horizontal="center" vertical="center"/>
      <protection/>
    </xf>
    <xf numFmtId="0" fontId="36" fillId="4" borderId="5" xfId="23" applyBorder="1" applyAlignment="1" applyProtection="1">
      <alignment vertical="center" wrapText="1"/>
      <protection locked="0"/>
    </xf>
    <xf numFmtId="0" fontId="36" fillId="9" borderId="19" xfId="23" applyFill="1" applyBorder="1" applyAlignment="1" applyProtection="1">
      <alignment horizontal="center" vertical="center" wrapText="1"/>
      <protection locked="0"/>
    </xf>
    <xf numFmtId="0" fontId="36" fillId="9" borderId="31" xfId="23" applyFill="1" applyBorder="1" applyAlignment="1" applyProtection="1">
      <alignment horizontal="center" vertical="center" wrapText="1"/>
      <protection locked="0"/>
    </xf>
    <xf numFmtId="0" fontId="36" fillId="9" borderId="5" xfId="23" applyFill="1" applyBorder="1" applyAlignment="1" applyProtection="1">
      <alignment vertical="center" wrapText="1"/>
      <protection locked="0"/>
    </xf>
    <xf numFmtId="0" fontId="39" fillId="8" borderId="40" xfId="0" applyFont="1" applyFill="1" applyBorder="1" applyAlignment="1" applyProtection="1">
      <alignment horizontal="center" vertical="center"/>
      <protection/>
    </xf>
    <xf numFmtId="0" fontId="39" fillId="8" borderId="33" xfId="0" applyFont="1" applyFill="1" applyBorder="1" applyAlignment="1" applyProtection="1">
      <alignment horizontal="center" vertical="center" wrapText="1"/>
      <protection/>
    </xf>
    <xf numFmtId="0" fontId="36" fillId="4" borderId="24" xfId="23" applyBorder="1" applyAlignment="1" applyProtection="1">
      <alignment/>
      <protection locked="0"/>
    </xf>
    <xf numFmtId="10" fontId="36" fillId="4" borderId="38" xfId="23" applyNumberFormat="1" applyBorder="1" applyAlignment="1" applyProtection="1">
      <alignment horizontal="center" vertical="center"/>
      <protection locked="0"/>
    </xf>
    <xf numFmtId="0" fontId="36" fillId="9" borderId="24" xfId="23" applyFill="1" applyBorder="1" applyAlignment="1" applyProtection="1">
      <alignment/>
      <protection locked="0"/>
    </xf>
    <xf numFmtId="10" fontId="36" fillId="9" borderId="38" xfId="23" applyNumberFormat="1" applyFill="1" applyBorder="1" applyAlignment="1" applyProtection="1">
      <alignment horizontal="center" vertical="center"/>
      <protection locked="0"/>
    </xf>
    <xf numFmtId="0" fontId="39" fillId="8" borderId="19" xfId="0" applyFont="1" applyFill="1" applyBorder="1" applyAlignment="1" applyProtection="1">
      <alignment horizontal="center" vertical="center"/>
      <protection/>
    </xf>
    <xf numFmtId="0" fontId="39" fillId="8" borderId="32" xfId="0" applyFont="1" applyFill="1" applyBorder="1" applyAlignment="1" applyProtection="1">
      <alignment horizontal="center" wrapText="1"/>
      <protection/>
    </xf>
    <xf numFmtId="0" fontId="39" fillId="8" borderId="5" xfId="0" applyFont="1" applyFill="1" applyBorder="1" applyAlignment="1" applyProtection="1">
      <alignment horizontal="center" wrapText="1"/>
      <protection/>
    </xf>
    <xf numFmtId="0" fontId="39" fillId="8" borderId="31" xfId="0" applyFont="1" applyFill="1" applyBorder="1" applyAlignment="1" applyProtection="1">
      <alignment horizontal="center" wrapText="1"/>
      <protection/>
    </xf>
    <xf numFmtId="0" fontId="44" fillId="4" borderId="32" xfId="23" applyFont="1" applyBorder="1" applyAlignment="1" applyProtection="1">
      <alignment horizontal="center" vertical="center" wrapText="1"/>
      <protection locked="0"/>
    </xf>
    <xf numFmtId="0" fontId="44" fillId="9" borderId="32" xfId="23" applyFont="1" applyFill="1" applyBorder="1" applyAlignment="1" applyProtection="1">
      <alignment horizontal="center" vertical="center" wrapText="1"/>
      <protection locked="0"/>
    </xf>
    <xf numFmtId="0" fontId="36" fillId="4" borderId="0" xfId="23" applyProtection="1">
      <protection/>
    </xf>
    <xf numFmtId="0" fontId="34" fillId="2" borderId="0" xfId="21" applyProtection="1">
      <protection/>
    </xf>
    <xf numFmtId="0" fontId="35" fillId="3" borderId="0" xfId="22" applyProtection="1">
      <protection/>
    </xf>
    <xf numFmtId="0" fontId="0" fillId="0" borderId="0" xfId="0" applyAlignment="1" applyProtection="1">
      <alignment wrapText="1"/>
      <protection/>
    </xf>
    <xf numFmtId="0" fontId="23" fillId="6" borderId="11" xfId="0" applyFont="1" applyFill="1" applyBorder="1" applyAlignment="1">
      <alignment vertical="top" wrapText="1"/>
    </xf>
    <xf numFmtId="0" fontId="23" fillId="6" borderId="12" xfId="0" applyFont="1" applyFill="1" applyBorder="1" applyAlignment="1">
      <alignment vertical="top" wrapText="1"/>
    </xf>
    <xf numFmtId="0" fontId="21" fillId="6" borderId="16" xfId="20" applyFill="1" applyBorder="1" applyAlignment="1" applyProtection="1">
      <alignment vertical="top" wrapText="1"/>
      <protection/>
    </xf>
    <xf numFmtId="0" fontId="21" fillId="6" borderId="17" xfId="20" applyFill="1" applyBorder="1" applyAlignment="1" applyProtection="1">
      <alignment vertical="top" wrapText="1"/>
      <protection/>
    </xf>
    <xf numFmtId="0" fontId="39" fillId="8" borderId="19" xfId="0" applyFont="1" applyFill="1" applyBorder="1" applyAlignment="1" applyProtection="1">
      <alignment horizontal="center" vertical="center" wrapText="1"/>
      <protection/>
    </xf>
    <xf numFmtId="0" fontId="36" fillId="9" borderId="39" xfId="23" applyFill="1" applyBorder="1" applyAlignment="1" applyProtection="1">
      <alignment horizontal="center" vertical="center"/>
      <protection locked="0"/>
    </xf>
    <xf numFmtId="0" fontId="0" fillId="10" borderId="2" xfId="0" applyFill="1" applyBorder="1" applyProtection="1">
      <protection/>
    </xf>
    <xf numFmtId="0" fontId="36" fillId="9" borderId="31" xfId="23" applyFill="1" applyBorder="1" applyAlignment="1" applyProtection="1">
      <alignment vertical="center"/>
      <protection locked="0"/>
    </xf>
    <xf numFmtId="0" fontId="0" fillId="0" borderId="0" xfId="0" applyAlignment="1">
      <alignment vertical="center" wrapText="1"/>
    </xf>
    <xf numFmtId="0" fontId="46" fillId="0" borderId="2" xfId="0" applyFont="1" applyFill="1" applyBorder="1"/>
    <xf numFmtId="0" fontId="14" fillId="0" borderId="2"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6" borderId="0" xfId="0" applyFill="1" applyAlignment="1">
      <alignment horizontal="left" vertical="top"/>
    </xf>
    <xf numFmtId="0" fontId="0" fillId="6" borderId="17" xfId="0" applyFill="1" applyBorder="1" applyAlignment="1">
      <alignment horizontal="left" vertical="top"/>
    </xf>
    <xf numFmtId="0" fontId="0" fillId="6" borderId="16" xfId="0" applyFill="1" applyBorder="1" applyAlignment="1">
      <alignment horizontal="left" vertical="top"/>
    </xf>
    <xf numFmtId="0" fontId="0" fillId="6" borderId="15" xfId="0" applyFill="1" applyBorder="1" applyAlignment="1">
      <alignment horizontal="left" vertical="top"/>
    </xf>
    <xf numFmtId="0" fontId="0" fillId="6" borderId="14" xfId="0" applyFill="1" applyBorder="1" applyAlignment="1">
      <alignment horizontal="left" vertical="top"/>
    </xf>
    <xf numFmtId="0" fontId="0" fillId="6" borderId="0" xfId="0" applyFill="1" applyBorder="1" applyAlignment="1">
      <alignment horizontal="left" vertical="top"/>
    </xf>
    <xf numFmtId="0" fontId="0" fillId="6" borderId="13" xfId="0" applyFill="1" applyBorder="1" applyAlignment="1">
      <alignment horizontal="left" vertical="top"/>
    </xf>
    <xf numFmtId="0" fontId="0" fillId="11" borderId="14" xfId="0" applyFill="1" applyBorder="1" applyAlignment="1">
      <alignment horizontal="left" vertical="top"/>
    </xf>
    <xf numFmtId="0" fontId="0" fillId="11" borderId="0" xfId="0" applyFill="1" applyBorder="1" applyAlignment="1">
      <alignment horizontal="left" vertical="top"/>
    </xf>
    <xf numFmtId="0" fontId="22" fillId="6" borderId="0" xfId="0" applyFont="1" applyFill="1" applyBorder="1" applyAlignment="1">
      <alignment horizontal="left" vertical="top" wrapText="1"/>
    </xf>
    <xf numFmtId="0" fontId="29" fillId="11"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6" borderId="0" xfId="0" applyFill="1" applyAlignment="1">
      <alignment horizontal="left" vertical="top" wrapText="1"/>
    </xf>
    <xf numFmtId="0" fontId="0" fillId="11" borderId="14" xfId="0" applyFill="1" applyBorder="1" applyAlignment="1">
      <alignment horizontal="left" vertical="top" wrapText="1"/>
    </xf>
    <xf numFmtId="0" fontId="0" fillId="11" borderId="0" xfId="0" applyFill="1" applyBorder="1" applyAlignment="1">
      <alignment horizontal="left" vertical="top" wrapText="1"/>
    </xf>
    <xf numFmtId="0" fontId="22" fillId="0" borderId="5" xfId="0" applyFont="1" applyFill="1" applyBorder="1" applyAlignment="1">
      <alignment horizontal="left" vertical="top" wrapText="1"/>
    </xf>
    <xf numFmtId="0" fontId="22" fillId="0" borderId="32" xfId="0" applyFont="1" applyFill="1" applyBorder="1" applyAlignment="1">
      <alignment horizontal="left" vertical="top" wrapText="1"/>
    </xf>
    <xf numFmtId="0" fontId="22" fillId="0" borderId="4" xfId="0" applyFont="1" applyFill="1" applyBorder="1" applyAlignment="1">
      <alignment horizontal="left" vertical="center" wrapText="1"/>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Fill="1" applyAlignment="1">
      <alignment horizontal="left" vertical="top" wrapText="1"/>
    </xf>
    <xf numFmtId="0" fontId="49" fillId="6" borderId="0" xfId="0" applyFont="1" applyFill="1" applyAlignment="1">
      <alignment horizontal="left" vertical="top" wrapText="1"/>
    </xf>
    <xf numFmtId="0" fontId="49" fillId="11" borderId="14" xfId="0" applyFont="1" applyFill="1" applyBorder="1" applyAlignment="1">
      <alignment horizontal="left" vertical="top" wrapText="1"/>
    </xf>
    <xf numFmtId="0" fontId="49" fillId="11" borderId="0" xfId="0" applyFont="1" applyFill="1" applyBorder="1" applyAlignment="1">
      <alignment horizontal="left" vertical="top" wrapText="1"/>
    </xf>
    <xf numFmtId="0" fontId="29" fillId="0" borderId="9"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49" fillId="6" borderId="13" xfId="0" applyFont="1" applyFill="1" applyBorder="1" applyAlignment="1">
      <alignment horizontal="left" vertical="top"/>
    </xf>
    <xf numFmtId="0" fontId="49" fillId="0" borderId="0" xfId="0" applyFont="1" applyFill="1" applyAlignment="1">
      <alignment horizontal="left" vertical="top"/>
    </xf>
    <xf numFmtId="0" fontId="22" fillId="11" borderId="0" xfId="0" applyFont="1" applyFill="1" applyBorder="1" applyAlignment="1">
      <alignment horizontal="left" vertical="top" wrapText="1"/>
    </xf>
    <xf numFmtId="0" fontId="0" fillId="0" borderId="0" xfId="0" applyFill="1" applyAlignment="1">
      <alignment horizontal="left" vertical="center"/>
    </xf>
    <xf numFmtId="0" fontId="0" fillId="11" borderId="14" xfId="0" applyFill="1" applyBorder="1" applyAlignment="1">
      <alignment horizontal="left" vertical="center"/>
    </xf>
    <xf numFmtId="0" fontId="0" fillId="11" borderId="0" xfId="0" applyFill="1" applyBorder="1" applyAlignment="1">
      <alignment horizontal="left" vertical="center"/>
    </xf>
    <xf numFmtId="0" fontId="0" fillId="6" borderId="13" xfId="0" applyFill="1" applyBorder="1" applyAlignment="1">
      <alignment horizontal="left" vertical="center"/>
    </xf>
    <xf numFmtId="0" fontId="29" fillId="11" borderId="0" xfId="0" applyFont="1" applyFill="1" applyBorder="1" applyAlignment="1">
      <alignment horizontal="left" vertical="top" wrapText="1"/>
    </xf>
    <xf numFmtId="0" fontId="49" fillId="6" borderId="0" xfId="0" applyFont="1" applyFill="1" applyAlignment="1">
      <alignment horizontal="left" vertical="top"/>
    </xf>
    <xf numFmtId="0" fontId="49" fillId="11" borderId="14" xfId="0" applyFont="1" applyFill="1" applyBorder="1" applyAlignment="1">
      <alignment horizontal="left" vertical="top"/>
    </xf>
    <xf numFmtId="0" fontId="49" fillId="11" borderId="0" xfId="0" applyFont="1" applyFill="1" applyBorder="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2" fillId="6" borderId="0" xfId="0" applyFont="1" applyFill="1" applyAlignment="1">
      <alignment horizontal="left" vertical="top"/>
    </xf>
    <xf numFmtId="0" fontId="22" fillId="11" borderId="14" xfId="0" applyFont="1" applyFill="1" applyBorder="1" applyAlignment="1">
      <alignment horizontal="left" vertical="top"/>
    </xf>
    <xf numFmtId="0" fontId="22" fillId="11" borderId="0" xfId="0" applyFont="1" applyFill="1" applyBorder="1" applyAlignment="1">
      <alignment horizontal="left" vertical="top"/>
    </xf>
    <xf numFmtId="0" fontId="22" fillId="6" borderId="13" xfId="0" applyFont="1" applyFill="1" applyBorder="1" applyAlignment="1">
      <alignment horizontal="left" vertical="top"/>
    </xf>
    <xf numFmtId="0" fontId="22" fillId="0" borderId="41"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42"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9" fillId="0" borderId="8" xfId="0" applyFont="1" applyFill="1" applyBorder="1" applyAlignment="1">
      <alignment horizontal="left" vertical="top" wrapText="1"/>
    </xf>
    <xf numFmtId="0" fontId="29" fillId="0" borderId="28" xfId="0" applyFont="1" applyFill="1" applyBorder="1" applyAlignment="1">
      <alignment horizontal="left" vertical="center" wrapText="1"/>
    </xf>
    <xf numFmtId="0" fontId="0" fillId="11" borderId="14" xfId="0" applyFill="1" applyBorder="1"/>
    <xf numFmtId="0" fontId="0" fillId="11" borderId="0" xfId="0" applyFill="1" applyBorder="1"/>
    <xf numFmtId="0" fontId="0" fillId="11" borderId="12" xfId="0" applyFill="1" applyBorder="1" applyAlignment="1">
      <alignment horizontal="left" vertical="top"/>
    </xf>
    <xf numFmtId="0" fontId="0" fillId="11" borderId="11" xfId="0" applyFill="1" applyBorder="1" applyAlignment="1">
      <alignment horizontal="left" vertical="top"/>
    </xf>
    <xf numFmtId="0" fontId="0" fillId="6" borderId="10" xfId="0" applyFill="1" applyBorder="1" applyAlignment="1">
      <alignment horizontal="left" vertical="top"/>
    </xf>
    <xf numFmtId="0" fontId="22" fillId="6" borderId="17" xfId="0" applyFont="1" applyFill="1" applyBorder="1" applyAlignment="1">
      <alignment horizontal="left" vertical="top"/>
    </xf>
    <xf numFmtId="0" fontId="22" fillId="6" borderId="16" xfId="0" applyFont="1" applyFill="1" applyBorder="1" applyAlignment="1">
      <alignment horizontal="left" vertical="top"/>
    </xf>
    <xf numFmtId="0" fontId="22" fillId="6" borderId="15" xfId="0" applyFont="1" applyFill="1" applyBorder="1" applyAlignment="1">
      <alignment horizontal="left" vertical="top"/>
    </xf>
    <xf numFmtId="0" fontId="22" fillId="6" borderId="14" xfId="0" applyFont="1" applyFill="1" applyBorder="1" applyAlignment="1">
      <alignment horizontal="left" vertical="top"/>
    </xf>
    <xf numFmtId="0" fontId="22" fillId="6" borderId="0" xfId="0" applyFont="1" applyFill="1" applyBorder="1" applyAlignment="1">
      <alignment horizontal="left" vertical="top"/>
    </xf>
    <xf numFmtId="0" fontId="29" fillId="6" borderId="0" xfId="0" applyFont="1" applyFill="1" applyBorder="1" applyAlignment="1">
      <alignment horizontal="left" vertical="top"/>
    </xf>
    <xf numFmtId="0" fontId="29" fillId="6" borderId="0" xfId="0" applyFont="1" applyFill="1" applyBorder="1" applyAlignment="1">
      <alignment horizontal="left" vertical="top"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5" xfId="0" applyFont="1" applyBorder="1" applyAlignment="1">
      <alignment horizontal="center" vertical="center" wrapText="1"/>
    </xf>
    <xf numFmtId="0" fontId="29" fillId="0" borderId="32" xfId="0" applyFont="1" applyBorder="1" applyAlignment="1">
      <alignment horizontal="center" vertical="center"/>
    </xf>
    <xf numFmtId="0" fontId="29" fillId="0" borderId="4" xfId="0" applyFont="1" applyBorder="1" applyAlignment="1">
      <alignment horizontal="center" vertical="center"/>
    </xf>
    <xf numFmtId="0" fontId="22" fillId="6" borderId="12" xfId="0" applyFont="1" applyFill="1" applyBorder="1" applyAlignment="1">
      <alignment horizontal="left" vertical="top"/>
    </xf>
    <xf numFmtId="0" fontId="22" fillId="6" borderId="11" xfId="0" applyFont="1" applyFill="1" applyBorder="1" applyAlignment="1">
      <alignment horizontal="left" vertical="top"/>
    </xf>
    <xf numFmtId="0" fontId="22" fillId="6" borderId="10" xfId="0" applyFont="1" applyFill="1" applyBorder="1" applyAlignment="1">
      <alignment horizontal="left" vertical="top"/>
    </xf>
    <xf numFmtId="0" fontId="22" fillId="0" borderId="0" xfId="0" applyFont="1" applyFill="1" applyAlignment="1">
      <alignment wrapText="1"/>
    </xf>
    <xf numFmtId="0" fontId="22" fillId="0" borderId="0" xfId="0" applyFont="1" applyFill="1" applyAlignment="1">
      <alignment horizontal="center" vertical="top"/>
    </xf>
    <xf numFmtId="0" fontId="22" fillId="0" borderId="0" xfId="0" applyFont="1" applyFill="1" applyAlignment="1">
      <alignment horizontal="left" vertical="top" wrapText="1"/>
    </xf>
    <xf numFmtId="0" fontId="22" fillId="11" borderId="17" xfId="0" applyFont="1" applyFill="1" applyBorder="1"/>
    <xf numFmtId="0" fontId="22" fillId="11" borderId="16" xfId="0" applyFont="1" applyFill="1" applyBorder="1" applyAlignment="1">
      <alignment horizontal="left" vertical="top" wrapText="1"/>
    </xf>
    <xf numFmtId="0" fontId="22" fillId="11" borderId="16" xfId="0" applyFont="1" applyFill="1" applyBorder="1" applyAlignment="1">
      <alignment horizontal="center" vertical="top"/>
    </xf>
    <xf numFmtId="0" fontId="22" fillId="11" borderId="15" xfId="0" applyFont="1" applyFill="1" applyBorder="1"/>
    <xf numFmtId="0" fontId="22" fillId="11" borderId="14" xfId="0" applyFont="1" applyFill="1" applyBorder="1"/>
    <xf numFmtId="0" fontId="29" fillId="0" borderId="43" xfId="0" applyFont="1" applyFill="1" applyBorder="1" applyAlignment="1">
      <alignment horizontal="center" vertical="center"/>
    </xf>
    <xf numFmtId="0" fontId="22" fillId="11" borderId="13" xfId="0" applyFont="1" applyFill="1" applyBorder="1"/>
    <xf numFmtId="0" fontId="29" fillId="0" borderId="4" xfId="0" applyFont="1" applyFill="1" applyBorder="1" applyAlignment="1">
      <alignment horizontal="center" vertical="center"/>
    </xf>
    <xf numFmtId="0" fontId="22" fillId="0" borderId="5" xfId="0" applyFont="1" applyFill="1" applyBorder="1" applyAlignment="1">
      <alignment wrapText="1"/>
    </xf>
    <xf numFmtId="0" fontId="29" fillId="11" borderId="9" xfId="0" applyFont="1" applyFill="1" applyBorder="1" applyAlignment="1">
      <alignment horizontal="center" vertical="center" wrapText="1"/>
    </xf>
    <xf numFmtId="0" fontId="29" fillId="11" borderId="8" xfId="0" applyFont="1" applyFill="1" applyBorder="1" applyAlignment="1">
      <alignment horizontal="center" vertical="center"/>
    </xf>
    <xf numFmtId="0" fontId="22" fillId="6" borderId="0" xfId="0" applyFont="1" applyFill="1"/>
    <xf numFmtId="0" fontId="22" fillId="11" borderId="0" xfId="0" applyFont="1" applyFill="1" applyBorder="1" applyAlignment="1">
      <alignment horizontal="center" vertical="top"/>
    </xf>
    <xf numFmtId="0" fontId="51" fillId="11" borderId="0" xfId="0" applyFont="1" applyFill="1" applyBorder="1" applyAlignment="1">
      <alignment horizontal="center"/>
    </xf>
    <xf numFmtId="0" fontId="22" fillId="11" borderId="12" xfId="0" applyFont="1" applyFill="1" applyBorder="1"/>
    <xf numFmtId="0" fontId="22" fillId="11" borderId="11" xfId="0" applyFont="1" applyFill="1" applyBorder="1" applyAlignment="1">
      <alignment wrapText="1"/>
    </xf>
    <xf numFmtId="0" fontId="22" fillId="11" borderId="11" xfId="0" applyFont="1" applyFill="1" applyBorder="1" applyAlignment="1">
      <alignment horizontal="center" vertical="top"/>
    </xf>
    <xf numFmtId="0" fontId="22" fillId="11" borderId="10" xfId="0" applyFont="1" applyFill="1" applyBorder="1"/>
    <xf numFmtId="0" fontId="48" fillId="4" borderId="32" xfId="23" applyFont="1" applyBorder="1" applyProtection="1">
      <protection locked="0"/>
    </xf>
    <xf numFmtId="0" fontId="53" fillId="4" borderId="19" xfId="23" applyFont="1" applyBorder="1" applyAlignment="1" applyProtection="1">
      <alignment vertical="center" wrapText="1"/>
      <protection locked="0"/>
    </xf>
    <xf numFmtId="0" fontId="53" fillId="4" borderId="32" xfId="23" applyFont="1" applyBorder="1" applyAlignment="1" applyProtection="1">
      <alignment horizontal="center" vertical="center"/>
      <protection locked="0"/>
    </xf>
    <xf numFmtId="0" fontId="53" fillId="4" borderId="39" xfId="23" applyFont="1" applyBorder="1" applyAlignment="1" applyProtection="1">
      <alignment horizontal="center" vertical="center"/>
      <protection locked="0"/>
    </xf>
    <xf numFmtId="0" fontId="48" fillId="9" borderId="32" xfId="23" applyFont="1" applyFill="1" applyBorder="1" applyProtection="1">
      <protection locked="0"/>
    </xf>
    <xf numFmtId="0" fontId="53" fillId="9" borderId="19" xfId="23" applyFont="1" applyFill="1" applyBorder="1" applyAlignment="1" applyProtection="1">
      <alignment vertical="center" wrapText="1"/>
      <protection locked="0"/>
    </xf>
    <xf numFmtId="0" fontId="53" fillId="9" borderId="32" xfId="23" applyFont="1" applyFill="1" applyBorder="1" applyAlignment="1" applyProtection="1">
      <alignment horizontal="center" vertical="center"/>
      <protection locked="0"/>
    </xf>
    <xf numFmtId="0" fontId="53" fillId="9" borderId="39" xfId="23" applyFont="1" applyFill="1" applyBorder="1" applyAlignment="1" applyProtection="1">
      <alignment horizontal="center" vertical="center"/>
      <protection locked="0"/>
    </xf>
    <xf numFmtId="0" fontId="48" fillId="4" borderId="32" xfId="23" applyFont="1" applyBorder="1" applyAlignment="1" applyProtection="1">
      <alignment horizontal="center" vertical="center"/>
      <protection locked="0"/>
    </xf>
    <xf numFmtId="10" fontId="48" fillId="4" borderId="32" xfId="23" applyNumberFormat="1" applyFont="1" applyBorder="1" applyAlignment="1" applyProtection="1">
      <alignment horizontal="center" vertical="center"/>
      <protection locked="0"/>
    </xf>
    <xf numFmtId="0" fontId="48" fillId="9" borderId="32" xfId="23" applyFont="1" applyFill="1" applyBorder="1" applyAlignment="1" applyProtection="1">
      <alignment horizontal="center" vertical="center"/>
      <protection locked="0"/>
    </xf>
    <xf numFmtId="10" fontId="48" fillId="9" borderId="32" xfId="23" applyNumberFormat="1" applyFont="1" applyFill="1" applyBorder="1" applyAlignment="1" applyProtection="1">
      <alignment horizontal="center" vertical="center"/>
      <protection locked="0"/>
    </xf>
    <xf numFmtId="0" fontId="48" fillId="9" borderId="39" xfId="23" applyFont="1" applyFill="1" applyBorder="1" applyAlignment="1" applyProtection="1">
      <alignment horizontal="center" vertical="center"/>
      <protection locked="0"/>
    </xf>
    <xf numFmtId="0" fontId="48" fillId="4" borderId="32" xfId="23" applyFont="1" applyBorder="1" applyAlignment="1" applyProtection="1">
      <alignment horizontal="center" vertical="center" wrapText="1"/>
      <protection locked="0"/>
    </xf>
    <xf numFmtId="0" fontId="48" fillId="4" borderId="32" xfId="23" applyFont="1" applyBorder="1" applyAlignment="1" applyProtection="1">
      <alignment horizontal="left" vertical="center" wrapText="1"/>
      <protection locked="0"/>
    </xf>
    <xf numFmtId="0" fontId="48" fillId="9" borderId="4" xfId="23" applyFont="1" applyFill="1" applyBorder="1" applyAlignment="1" applyProtection="1">
      <alignment horizontal="left" vertical="center" wrapText="1"/>
      <protection locked="0"/>
    </xf>
    <xf numFmtId="0" fontId="48" fillId="9" borderId="32" xfId="23" applyFont="1" applyFill="1" applyBorder="1" applyAlignment="1" applyProtection="1">
      <alignment horizontal="left" vertical="center" wrapText="1"/>
      <protection locked="0"/>
    </xf>
    <xf numFmtId="0" fontId="48" fillId="4" borderId="19" xfId="23" applyFont="1" applyBorder="1" applyAlignment="1" applyProtection="1">
      <alignment vertical="center"/>
      <protection locked="0"/>
    </xf>
    <xf numFmtId="0" fontId="48" fillId="4" borderId="5" xfId="23" applyFont="1" applyBorder="1" applyAlignment="1" applyProtection="1">
      <alignment horizontal="center" vertical="center"/>
      <protection locked="0"/>
    </xf>
    <xf numFmtId="0" fontId="48" fillId="9" borderId="31" xfId="23" applyFont="1" applyFill="1" applyBorder="1" applyAlignment="1" applyProtection="1">
      <alignment vertical="center"/>
      <protection locked="0"/>
    </xf>
    <xf numFmtId="0" fontId="53" fillId="4" borderId="32" xfId="23" applyFont="1" applyBorder="1" applyAlignment="1" applyProtection="1">
      <alignment horizontal="center" vertical="center" wrapText="1"/>
      <protection locked="0"/>
    </xf>
    <xf numFmtId="0" fontId="53" fillId="4" borderId="5" xfId="23" applyFont="1" applyBorder="1" applyAlignment="1" applyProtection="1">
      <alignment horizontal="center" vertical="center"/>
      <protection locked="0"/>
    </xf>
    <xf numFmtId="0" fontId="53" fillId="9" borderId="32" xfId="23" applyFont="1" applyFill="1" applyBorder="1" applyAlignment="1" applyProtection="1">
      <alignment horizontal="center" vertical="center" wrapText="1"/>
      <protection locked="0"/>
    </xf>
    <xf numFmtId="0" fontId="53" fillId="9" borderId="5" xfId="23" applyFont="1" applyFill="1" applyBorder="1" applyAlignment="1" applyProtection="1">
      <alignment horizontal="center" vertical="center"/>
      <protection locked="0"/>
    </xf>
    <xf numFmtId="0" fontId="0" fillId="0" borderId="13" xfId="0" applyBorder="1" applyProtection="1">
      <protection/>
    </xf>
    <xf numFmtId="0" fontId="2" fillId="0"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5" borderId="28"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6" fillId="5" borderId="20" xfId="0" applyFont="1" applyFill="1" applyBorder="1" applyAlignment="1">
      <alignment vertical="top" wrapText="1"/>
    </xf>
    <xf numFmtId="0" fontId="46" fillId="6" borderId="13" xfId="0" applyFont="1" applyFill="1" applyBorder="1" applyAlignment="1" applyProtection="1">
      <alignment horizontal="right"/>
      <protection/>
    </xf>
    <xf numFmtId="0" fontId="30" fillId="6" borderId="0" xfId="0" applyFont="1" applyFill="1" applyBorder="1" applyAlignment="1" applyProtection="1">
      <alignment horizontal="right"/>
      <protection/>
    </xf>
    <xf numFmtId="0" fontId="2" fillId="6" borderId="21" xfId="0" applyFont="1" applyFill="1" applyBorder="1" applyProtection="1">
      <protection/>
    </xf>
    <xf numFmtId="0" fontId="2" fillId="5" borderId="21" xfId="0" applyFont="1" applyFill="1" applyBorder="1" applyAlignment="1" applyProtection="1">
      <alignment horizontal="center"/>
      <protection/>
    </xf>
    <xf numFmtId="0" fontId="22" fillId="0" borderId="2" xfId="0" applyFont="1" applyBorder="1" applyAlignment="1">
      <alignment wrapText="1"/>
    </xf>
    <xf numFmtId="0" fontId="22" fillId="6" borderId="21" xfId="0" applyFont="1" applyFill="1" applyBorder="1"/>
    <xf numFmtId="0" fontId="3" fillId="5" borderId="28"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2" fillId="0" borderId="22" xfId="0" applyFont="1" applyBorder="1" applyAlignment="1">
      <alignment horizontal="center" wrapText="1"/>
    </xf>
    <xf numFmtId="164" fontId="2" fillId="6" borderId="0" xfId="0" applyNumberFormat="1" applyFont="1" applyFill="1" applyBorder="1" applyAlignment="1" applyProtection="1">
      <alignment horizontal="left"/>
      <protection locked="0"/>
    </xf>
    <xf numFmtId="0" fontId="30" fillId="5" borderId="37" xfId="0" applyFont="1" applyFill="1" applyBorder="1" applyAlignment="1" applyProtection="1">
      <alignment horizontal="left"/>
      <protection/>
    </xf>
    <xf numFmtId="0" fontId="2" fillId="5" borderId="41" xfId="0" applyFont="1" applyFill="1" applyBorder="1" applyAlignment="1" applyProtection="1">
      <alignment vertical="top" wrapText="1"/>
      <protection locked="0"/>
    </xf>
    <xf numFmtId="0" fontId="4" fillId="0" borderId="13" xfId="0" applyFont="1" applyBorder="1" applyProtection="1">
      <protection/>
    </xf>
    <xf numFmtId="0" fontId="22" fillId="0" borderId="2" xfId="0" applyFont="1" applyBorder="1"/>
    <xf numFmtId="0" fontId="7" fillId="6" borderId="13" xfId="0"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0" fillId="0" borderId="13" xfId="0" applyBorder="1"/>
    <xf numFmtId="0" fontId="11" fillId="6" borderId="0" xfId="0" applyFont="1" applyFill="1" applyBorder="1" applyAlignment="1" applyProtection="1">
      <alignment horizontal="left" vertical="center" wrapText="1"/>
      <protection/>
    </xf>
    <xf numFmtId="0" fontId="30" fillId="5" borderId="14" xfId="0" applyFont="1" applyFill="1" applyBorder="1" applyAlignment="1" applyProtection="1">
      <alignment horizontal="left"/>
      <protection/>
    </xf>
    <xf numFmtId="0" fontId="15" fillId="6" borderId="0" xfId="0" applyFont="1" applyFill="1" applyBorder="1" applyAlignment="1" applyProtection="1">
      <alignment horizontal="right"/>
      <protection/>
    </xf>
    <xf numFmtId="0" fontId="46" fillId="5" borderId="44" xfId="0" applyFont="1" applyFill="1" applyBorder="1" applyAlignment="1" applyProtection="1">
      <alignment horizontal="left"/>
      <protection/>
    </xf>
    <xf numFmtId="0" fontId="28" fillId="6" borderId="0" xfId="0" applyFont="1" applyFill="1" applyBorder="1" applyProtection="1">
      <protection/>
    </xf>
    <xf numFmtId="0" fontId="14" fillId="6" borderId="0" xfId="0" applyFont="1" applyFill="1" applyBorder="1" applyAlignment="1" applyProtection="1">
      <alignment horizontal="left" vertical="center" wrapText="1"/>
      <protection/>
    </xf>
    <xf numFmtId="0" fontId="3" fillId="6" borderId="0" xfId="0" applyFont="1" applyFill="1" applyBorder="1" applyAlignment="1" applyProtection="1">
      <alignment horizontal="left" vertical="center" wrapText="1"/>
      <protection/>
    </xf>
    <xf numFmtId="3" fontId="2" fillId="6" borderId="0" xfId="0" applyNumberFormat="1" applyFont="1" applyFill="1" applyBorder="1" applyAlignment="1" applyProtection="1">
      <alignment vertical="top" wrapText="1"/>
      <protection locked="0"/>
    </xf>
    <xf numFmtId="3" fontId="2" fillId="6" borderId="45" xfId="0" applyNumberFormat="1" applyFont="1" applyFill="1" applyBorder="1" applyAlignment="1" applyProtection="1">
      <alignment vertical="top" wrapText="1"/>
      <protection locked="0"/>
    </xf>
    <xf numFmtId="0" fontId="15" fillId="6" borderId="0" xfId="0" applyFont="1" applyFill="1" applyBorder="1" applyAlignment="1" applyProtection="1">
      <alignment horizontal="left"/>
      <protection/>
    </xf>
    <xf numFmtId="0" fontId="26" fillId="0" borderId="46" xfId="0" applyFont="1" applyFill="1" applyBorder="1"/>
    <xf numFmtId="0" fontId="15" fillId="6" borderId="13"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0" fontId="14" fillId="6" borderId="13" xfId="0" applyFont="1" applyFill="1" applyBorder="1" applyAlignment="1" applyProtection="1">
      <alignment horizontal="right"/>
      <protection/>
    </xf>
    <xf numFmtId="0" fontId="15" fillId="6" borderId="14" xfId="0" applyFont="1" applyFill="1" applyBorder="1" applyAlignment="1" applyProtection="1">
      <alignment horizontal="right"/>
      <protection/>
    </xf>
    <xf numFmtId="0" fontId="55" fillId="5" borderId="8" xfId="0" applyFont="1" applyFill="1" applyBorder="1" applyAlignment="1" applyProtection="1">
      <alignment horizontal="right" wrapText="1"/>
      <protection/>
    </xf>
    <xf numFmtId="0" fontId="55" fillId="5" borderId="3" xfId="0" applyFont="1" applyFill="1" applyBorder="1" applyAlignment="1" applyProtection="1">
      <alignment horizontal="right" wrapText="1"/>
      <protection/>
    </xf>
    <xf numFmtId="0" fontId="55" fillId="5" borderId="4" xfId="0" applyFont="1" applyFill="1" applyBorder="1" applyAlignment="1" applyProtection="1">
      <alignment horizontal="right"/>
      <protection/>
    </xf>
    <xf numFmtId="0" fontId="55" fillId="5" borderId="15" xfId="0" applyFont="1" applyFill="1" applyBorder="1" applyAlignment="1" applyProtection="1">
      <alignment horizontal="right" wrapText="1"/>
      <protection/>
    </xf>
    <xf numFmtId="0" fontId="15" fillId="6" borderId="0" xfId="0" applyFont="1" applyFill="1" applyBorder="1" applyAlignment="1" applyProtection="1">
      <alignment wrapText="1"/>
      <protection/>
    </xf>
    <xf numFmtId="0" fontId="15" fillId="6" borderId="14" xfId="0" applyFont="1" applyFill="1" applyBorder="1" applyAlignment="1" applyProtection="1">
      <alignment horizontal="left" vertical="center" wrapText="1"/>
      <protection/>
    </xf>
    <xf numFmtId="0" fontId="14" fillId="5" borderId="1" xfId="0" applyFont="1" applyFill="1" applyBorder="1" applyAlignment="1" applyProtection="1">
      <alignment horizontal="left" vertical="top" wrapText="1"/>
      <protection/>
    </xf>
    <xf numFmtId="0" fontId="14" fillId="5" borderId="6" xfId="0" applyFont="1" applyFill="1" applyBorder="1" applyAlignment="1" applyProtection="1">
      <alignment horizontal="left" vertical="top" wrapText="1"/>
      <protection/>
    </xf>
    <xf numFmtId="0" fontId="14" fillId="5" borderId="13" xfId="0" applyFont="1" applyFill="1" applyBorder="1" applyAlignment="1" applyProtection="1">
      <alignment horizontal="left" vertical="top" wrapText="1"/>
      <protection/>
    </xf>
    <xf numFmtId="0" fontId="14" fillId="5" borderId="7" xfId="0" applyFont="1" applyFill="1" applyBorder="1" applyAlignment="1" applyProtection="1">
      <alignment horizontal="left" vertical="top" wrapText="1"/>
      <protection/>
    </xf>
    <xf numFmtId="0" fontId="14" fillId="0" borderId="16" xfId="0" applyFont="1" applyFill="1" applyBorder="1" applyAlignment="1">
      <alignment vertical="top" wrapText="1"/>
    </xf>
    <xf numFmtId="0" fontId="14" fillId="0" borderId="46" xfId="0" applyFont="1" applyFill="1" applyBorder="1" applyAlignment="1">
      <alignment vertical="top" wrapText="1"/>
    </xf>
    <xf numFmtId="0" fontId="26" fillId="5" borderId="2" xfId="0" applyFont="1" applyFill="1" applyBorder="1" applyAlignment="1">
      <alignment vertical="top" wrapText="1"/>
    </xf>
    <xf numFmtId="0" fontId="60" fillId="8" borderId="38" xfId="0" applyFont="1" applyFill="1" applyBorder="1" applyAlignment="1" applyProtection="1">
      <alignment horizontal="center" vertical="center" wrapText="1"/>
      <protection/>
    </xf>
    <xf numFmtId="0" fontId="60" fillId="8" borderId="19" xfId="0" applyFont="1" applyFill="1" applyBorder="1" applyAlignment="1" applyProtection="1">
      <alignment horizontal="center" vertical="center" wrapText="1"/>
      <protection/>
    </xf>
    <xf numFmtId="0" fontId="60" fillId="8" borderId="32" xfId="0" applyFont="1" applyFill="1" applyBorder="1" applyAlignment="1" applyProtection="1">
      <alignment horizontal="center" vertical="center" wrapText="1"/>
      <protection/>
    </xf>
    <xf numFmtId="0" fontId="60" fillId="8" borderId="39" xfId="0" applyFont="1" applyFill="1" applyBorder="1" applyAlignment="1" applyProtection="1">
      <alignment horizontal="center" vertical="center" wrapText="1"/>
      <protection/>
    </xf>
    <xf numFmtId="0" fontId="60" fillId="8" borderId="4" xfId="0" applyFont="1" applyFill="1" applyBorder="1" applyAlignment="1" applyProtection="1">
      <alignment horizontal="center" vertical="center" wrapText="1"/>
      <protection/>
    </xf>
    <xf numFmtId="0" fontId="60" fillId="8" borderId="34" xfId="0" applyFont="1" applyFill="1" applyBorder="1" applyAlignment="1" applyProtection="1">
      <alignment horizontal="center" vertical="center"/>
      <protection/>
    </xf>
    <xf numFmtId="0" fontId="60" fillId="8" borderId="8" xfId="0" applyFont="1" applyFill="1" applyBorder="1" applyAlignment="1" applyProtection="1">
      <alignment vertical="center"/>
      <protection/>
    </xf>
    <xf numFmtId="0" fontId="60" fillId="8" borderId="47" xfId="0" applyFont="1" applyFill="1" applyBorder="1" applyAlignment="1" applyProtection="1">
      <alignment horizontal="center" vertical="center"/>
      <protection/>
    </xf>
    <xf numFmtId="0" fontId="60" fillId="8" borderId="33" xfId="0" applyFont="1" applyFill="1" applyBorder="1" applyAlignment="1" applyProtection="1">
      <alignment horizontal="center" vertical="center"/>
      <protection/>
    </xf>
    <xf numFmtId="0" fontId="60" fillId="8" borderId="40" xfId="0" applyFont="1" applyFill="1" applyBorder="1" applyAlignment="1" applyProtection="1">
      <alignment horizontal="center" vertical="center"/>
      <protection/>
    </xf>
    <xf numFmtId="0" fontId="60" fillId="8" borderId="32" xfId="0" applyFont="1" applyFill="1" applyBorder="1" applyAlignment="1" applyProtection="1">
      <alignment horizontal="center" wrapText="1"/>
      <protection/>
    </xf>
    <xf numFmtId="0" fontId="60" fillId="8" borderId="5" xfId="0" applyFont="1" applyFill="1" applyBorder="1" applyAlignment="1" applyProtection="1">
      <alignment horizontal="center" vertical="center" wrapText="1"/>
      <protection/>
    </xf>
    <xf numFmtId="0" fontId="61" fillId="5" borderId="2" xfId="0" applyFont="1" applyFill="1" applyBorder="1" applyAlignment="1">
      <alignment horizontal="justify" wrapText="1"/>
    </xf>
    <xf numFmtId="0" fontId="62" fillId="5" borderId="2" xfId="0" applyFont="1" applyFill="1" applyBorder="1" applyAlignment="1" applyProtection="1">
      <alignment horizontal="justify" vertical="top" wrapText="1"/>
      <protection locked="0"/>
    </xf>
    <xf numFmtId="1" fontId="62" fillId="5" borderId="6" xfId="0" applyNumberFormat="1" applyFont="1" applyFill="1" applyBorder="1" applyAlignment="1" applyProtection="1">
      <alignment horizontal="justify" wrapText="1"/>
      <protection locked="0"/>
    </xf>
    <xf numFmtId="1" fontId="62" fillId="5" borderId="25" xfId="0" applyNumberFormat="1" applyFont="1" applyFill="1" applyBorder="1" applyAlignment="1" applyProtection="1">
      <alignment horizontal="justify" wrapText="1"/>
      <protection locked="0"/>
    </xf>
    <xf numFmtId="1" fontId="62" fillId="5" borderId="2" xfId="0" applyNumberFormat="1" applyFont="1" applyFill="1" applyBorder="1" applyAlignment="1" applyProtection="1">
      <alignment horizontal="justify" vertical="center" wrapText="1"/>
      <protection locked="0"/>
    </xf>
    <xf numFmtId="14" fontId="62" fillId="5" borderId="6" xfId="0" applyNumberFormat="1" applyFont="1" applyFill="1" applyBorder="1" applyAlignment="1">
      <alignment horizontal="justify" wrapText="1"/>
    </xf>
    <xf numFmtId="0" fontId="21" fillId="5" borderId="2" xfId="20" applyFill="1" applyBorder="1" applyAlignment="1" applyProtection="1">
      <alignment vertical="top" wrapText="1"/>
      <protection locked="0"/>
    </xf>
    <xf numFmtId="0" fontId="62" fillId="5" borderId="1" xfId="0" applyFont="1" applyFill="1" applyBorder="1" applyAlignment="1" applyProtection="1">
      <alignment horizontal="justify" wrapText="1"/>
      <protection locked="0"/>
    </xf>
    <xf numFmtId="0" fontId="63" fillId="5" borderId="6" xfId="20" applyFont="1" applyFill="1" applyBorder="1" applyAlignment="1" applyProtection="1">
      <alignment horizontal="justify" wrapText="1"/>
      <protection locked="0"/>
    </xf>
    <xf numFmtId="164" fontId="62" fillId="5" borderId="7" xfId="0" applyNumberFormat="1" applyFont="1" applyFill="1" applyBorder="1" applyAlignment="1" applyProtection="1">
      <alignment horizontal="justify" wrapText="1"/>
      <protection locked="0"/>
    </xf>
    <xf numFmtId="0" fontId="3" fillId="6" borderId="0" xfId="0" applyFont="1" applyFill="1" applyAlignment="1">
      <alignment horizontal="right"/>
    </xf>
    <xf numFmtId="0" fontId="62" fillId="6" borderId="0" xfId="0" applyFont="1" applyFill="1" applyAlignment="1">
      <alignment horizontal="justify" wrapText="1"/>
    </xf>
    <xf numFmtId="0" fontId="2" fillId="6" borderId="0" xfId="0" applyFont="1" applyFill="1" applyAlignment="1">
      <alignment horizontal="right"/>
    </xf>
    <xf numFmtId="164" fontId="62" fillId="5" borderId="1" xfId="0" applyNumberFormat="1" applyFont="1" applyFill="1" applyBorder="1" applyAlignment="1" applyProtection="1">
      <alignment horizontal="justify" wrapText="1"/>
      <protection locked="0"/>
    </xf>
    <xf numFmtId="0" fontId="62" fillId="5" borderId="6" xfId="0" applyFont="1" applyFill="1" applyBorder="1" applyAlignment="1" applyProtection="1">
      <alignment horizontal="justify" wrapText="1"/>
      <protection locked="0"/>
    </xf>
    <xf numFmtId="0" fontId="2" fillId="6" borderId="16" xfId="0" applyFont="1" applyFill="1" applyBorder="1" applyAlignment="1">
      <alignment horizontal="right"/>
    </xf>
    <xf numFmtId="0" fontId="2" fillId="6" borderId="13" xfId="0" applyFont="1" applyFill="1" applyBorder="1" applyAlignment="1">
      <alignment horizontal="right"/>
    </xf>
    <xf numFmtId="0" fontId="2" fillId="6" borderId="14" xfId="0" applyFont="1" applyFill="1" applyBorder="1"/>
    <xf numFmtId="0" fontId="2" fillId="6" borderId="15" xfId="0" applyFont="1" applyFill="1" applyBorder="1" applyAlignment="1">
      <alignment horizontal="right"/>
    </xf>
    <xf numFmtId="0" fontId="2" fillId="6" borderId="17" xfId="0" applyFont="1" applyFill="1" applyBorder="1"/>
    <xf numFmtId="0" fontId="64" fillId="0" borderId="4" xfId="0" applyFont="1" applyBorder="1" applyAlignment="1">
      <alignment horizontal="center" vertical="center" wrapText="1"/>
    </xf>
    <xf numFmtId="165" fontId="0" fillId="0" borderId="5" xfId="0" applyNumberFormat="1" applyBorder="1"/>
    <xf numFmtId="0" fontId="64" fillId="8" borderId="4" xfId="0" applyFont="1" applyFill="1" applyBorder="1" applyAlignment="1">
      <alignment horizontal="center" vertical="center" wrapText="1"/>
    </xf>
    <xf numFmtId="0" fontId="64" fillId="12" borderId="23" xfId="0" applyFont="1" applyFill="1" applyBorder="1" applyAlignment="1">
      <alignment horizontal="center" vertical="center" wrapText="1"/>
    </xf>
    <xf numFmtId="0" fontId="65" fillId="13" borderId="4" xfId="0" applyFont="1" applyFill="1" applyBorder="1" applyAlignment="1">
      <alignment horizontal="center" vertical="center" wrapText="1"/>
    </xf>
    <xf numFmtId="0" fontId="64" fillId="10" borderId="23" xfId="0" applyFont="1" applyFill="1" applyBorder="1" applyAlignment="1">
      <alignment horizontal="center" vertical="center" wrapText="1"/>
    </xf>
    <xf numFmtId="0" fontId="64" fillId="14" borderId="4" xfId="0" applyFont="1" applyFill="1" applyBorder="1" applyAlignment="1">
      <alignment horizontal="center" vertical="center" wrapText="1"/>
    </xf>
    <xf numFmtId="0" fontId="64" fillId="15" borderId="48" xfId="0" applyFont="1" applyFill="1" applyBorder="1" applyAlignment="1">
      <alignment horizontal="center" vertical="center" wrapText="1"/>
    </xf>
    <xf numFmtId="165" fontId="66" fillId="0" borderId="23" xfId="0" applyNumberFormat="1" applyFont="1" applyBorder="1" applyAlignment="1">
      <alignment horizontal="center" vertical="center"/>
    </xf>
    <xf numFmtId="0" fontId="3" fillId="5" borderId="28" xfId="0" applyFont="1" applyFill="1" applyBorder="1" applyAlignment="1">
      <alignment horizontal="right" vertical="center" wrapText="1"/>
    </xf>
    <xf numFmtId="166" fontId="2" fillId="5" borderId="27" xfId="0" applyNumberFormat="1" applyFont="1" applyFill="1" applyBorder="1" applyAlignment="1">
      <alignment vertical="top" wrapText="1"/>
    </xf>
    <xf numFmtId="165" fontId="0" fillId="0" borderId="32" xfId="0" applyNumberFormat="1" applyBorder="1" applyAlignment="1">
      <alignment horizontal="center" vertical="center" wrapText="1"/>
    </xf>
    <xf numFmtId="17" fontId="2" fillId="5" borderId="5" xfId="0" applyNumberFormat="1" applyFont="1" applyFill="1" applyBorder="1" applyAlignment="1">
      <alignment horizontal="center" vertical="center" wrapText="1"/>
    </xf>
    <xf numFmtId="165" fontId="0" fillId="0" borderId="32" xfId="0" applyNumberFormat="1" applyBorder="1" applyAlignment="1">
      <alignment horizontal="center" vertical="center"/>
    </xf>
    <xf numFmtId="0" fontId="64" fillId="12" borderId="4" xfId="0" applyFont="1" applyFill="1" applyBorder="1" applyAlignment="1">
      <alignment horizontal="center" vertical="center" wrapText="1"/>
    </xf>
    <xf numFmtId="0" fontId="64" fillId="10" borderId="4" xfId="0" applyFont="1" applyFill="1" applyBorder="1" applyAlignment="1">
      <alignment horizontal="center" vertical="center" wrapText="1"/>
    </xf>
    <xf numFmtId="165" fontId="66" fillId="0" borderId="32" xfId="0" applyNumberFormat="1" applyFont="1" applyBorder="1" applyAlignment="1">
      <alignment horizontal="center" vertical="center"/>
    </xf>
    <xf numFmtId="0" fontId="64" fillId="15" borderId="4" xfId="0" applyFont="1" applyFill="1" applyBorder="1" applyAlignment="1">
      <alignment horizontal="center" vertical="center" wrapText="1"/>
    </xf>
    <xf numFmtId="165" fontId="66" fillId="0" borderId="38" xfId="0" applyNumberFormat="1" applyFont="1" applyBorder="1" applyAlignment="1">
      <alignment horizontal="center" vertical="center"/>
    </xf>
    <xf numFmtId="0" fontId="29" fillId="0" borderId="28" xfId="0" applyFont="1" applyFill="1" applyBorder="1" applyAlignment="1">
      <alignment horizontal="left" vertical="center" wrapText="1"/>
    </xf>
    <xf numFmtId="0" fontId="29" fillId="0" borderId="33" xfId="0" applyFont="1" applyFill="1" applyBorder="1" applyAlignment="1">
      <alignment horizontal="center" vertical="center" wrapText="1"/>
    </xf>
    <xf numFmtId="166" fontId="22" fillId="0" borderId="0" xfId="0" applyNumberFormat="1" applyFont="1"/>
    <xf numFmtId="3" fontId="22" fillId="0" borderId="0" xfId="0" applyNumberFormat="1" applyFont="1"/>
    <xf numFmtId="0" fontId="69" fillId="5" borderId="49" xfId="0" applyFont="1" applyFill="1" applyBorder="1" applyAlignment="1">
      <alignment horizontal="justify" vertical="center" wrapText="1"/>
    </xf>
    <xf numFmtId="0" fontId="69" fillId="5" borderId="50"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0" fillId="11" borderId="11" xfId="0" applyFill="1" applyBorder="1" applyAlignment="1">
      <alignment horizontal="left" vertical="center"/>
    </xf>
    <xf numFmtId="0" fontId="0" fillId="11" borderId="0" xfId="0" applyFill="1" applyBorder="1" applyAlignment="1">
      <alignment vertical="center"/>
    </xf>
    <xf numFmtId="0" fontId="22" fillId="11" borderId="0" xfId="0" applyFont="1" applyFill="1" applyBorder="1" applyAlignment="1">
      <alignment horizontal="left" vertical="center"/>
    </xf>
    <xf numFmtId="0" fontId="49" fillId="11" borderId="0" xfId="0" applyFont="1" applyFill="1" applyBorder="1" applyAlignment="1">
      <alignment horizontal="left" vertical="center"/>
    </xf>
    <xf numFmtId="0" fontId="49" fillId="11" borderId="0" xfId="0" applyFont="1" applyFill="1" applyBorder="1" applyAlignment="1">
      <alignment horizontal="left" vertical="center" wrapText="1"/>
    </xf>
    <xf numFmtId="0" fontId="22" fillId="11" borderId="0" xfId="0" applyFont="1" applyFill="1" applyBorder="1" applyAlignment="1">
      <alignment horizontal="left" vertical="center" wrapText="1"/>
    </xf>
    <xf numFmtId="0" fontId="0" fillId="6" borderId="0" xfId="0" applyFill="1" applyBorder="1" applyAlignment="1">
      <alignment vertical="center"/>
    </xf>
    <xf numFmtId="0" fontId="22" fillId="0" borderId="5" xfId="0" applyFont="1" applyFill="1" applyBorder="1" applyAlignment="1">
      <alignment horizontal="left" vertical="center" wrapText="1"/>
    </xf>
    <xf numFmtId="0" fontId="0" fillId="6" borderId="0" xfId="0" applyFill="1" applyBorder="1" applyAlignment="1">
      <alignment horizontal="left" vertical="center"/>
    </xf>
    <xf numFmtId="0" fontId="0" fillId="6" borderId="16" xfId="0" applyFill="1" applyBorder="1" applyAlignment="1">
      <alignment horizontal="left" vertical="center"/>
    </xf>
    <xf numFmtId="0" fontId="29" fillId="0" borderId="51"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0" fillId="0" borderId="0" xfId="0" applyFill="1" applyAlignment="1">
      <alignment horizontal="center" vertical="top"/>
    </xf>
    <xf numFmtId="0" fontId="0" fillId="11" borderId="11" xfId="0" applyFill="1" applyBorder="1" applyAlignment="1">
      <alignment horizontal="center" vertical="top"/>
    </xf>
    <xf numFmtId="0" fontId="0" fillId="11" borderId="0" xfId="0" applyFill="1" applyBorder="1" applyAlignment="1">
      <alignment horizontal="center"/>
    </xf>
    <xf numFmtId="0" fontId="22" fillId="0" borderId="42" xfId="0" applyFont="1" applyFill="1" applyBorder="1" applyAlignment="1">
      <alignment horizontal="center" vertical="center" wrapText="1"/>
    </xf>
    <xf numFmtId="0" fontId="0" fillId="11" borderId="0" xfId="0" applyFill="1" applyBorder="1" applyAlignment="1">
      <alignment horizontal="center" vertical="top"/>
    </xf>
    <xf numFmtId="0" fontId="49" fillId="11" borderId="0" xfId="0" applyFont="1" applyFill="1" applyBorder="1" applyAlignment="1">
      <alignment horizontal="center" vertical="top"/>
    </xf>
    <xf numFmtId="0" fontId="49" fillId="11" borderId="0" xfId="0" applyFont="1" applyFill="1" applyBorder="1" applyAlignment="1">
      <alignment horizontal="center" vertical="top" wrapText="1"/>
    </xf>
    <xf numFmtId="0" fontId="0" fillId="11" borderId="0" xfId="0" applyFill="1" applyBorder="1" applyAlignment="1">
      <alignment horizontal="center" vertical="top" wrapText="1"/>
    </xf>
    <xf numFmtId="0" fontId="0" fillId="6" borderId="0" xfId="0" applyFill="1" applyBorder="1" applyAlignment="1">
      <alignment horizontal="center"/>
    </xf>
    <xf numFmtId="0" fontId="22" fillId="6" borderId="0" xfId="0" applyFont="1" applyFill="1" applyBorder="1" applyAlignment="1">
      <alignment horizontal="center" vertical="top" wrapText="1"/>
    </xf>
    <xf numFmtId="0" fontId="0" fillId="6" borderId="0" xfId="0" applyFill="1" applyBorder="1" applyAlignment="1">
      <alignment horizontal="center" vertical="top"/>
    </xf>
    <xf numFmtId="0" fontId="0" fillId="6" borderId="16" xfId="0" applyFill="1" applyBorder="1" applyAlignment="1">
      <alignment horizontal="center" vertical="top"/>
    </xf>
    <xf numFmtId="0" fontId="0" fillId="5" borderId="2" xfId="0" applyFill="1" applyBorder="1" applyAlignment="1">
      <alignment vertical="top" wrapText="1"/>
    </xf>
    <xf numFmtId="0" fontId="0" fillId="5" borderId="2" xfId="0" applyFill="1" applyBorder="1" applyAlignment="1">
      <alignment horizontal="center" vertical="center"/>
    </xf>
    <xf numFmtId="0" fontId="2" fillId="7" borderId="2" xfId="0" applyFont="1" applyFill="1" applyBorder="1" applyAlignment="1" applyProtection="1">
      <alignment horizontal="center" vertical="center"/>
      <protection/>
    </xf>
    <xf numFmtId="0" fontId="0" fillId="5" borderId="2" xfId="0" applyFill="1" applyBorder="1" applyAlignment="1">
      <alignment vertical="center" wrapText="1"/>
    </xf>
    <xf numFmtId="0" fontId="3" fillId="6" borderId="32" xfId="0" applyFont="1" applyFill="1" applyBorder="1" applyAlignment="1">
      <alignment vertical="center" wrapText="1"/>
    </xf>
    <xf numFmtId="0" fontId="69" fillId="5" borderId="32" xfId="0" applyFont="1" applyFill="1" applyBorder="1" applyAlignment="1" quotePrefix="1">
      <alignment horizontal="justify" vertical="center" wrapText="1"/>
    </xf>
    <xf numFmtId="0" fontId="69" fillId="5" borderId="32" xfId="0" applyFont="1" applyFill="1" applyBorder="1" applyAlignment="1">
      <alignment horizontal="center" vertical="center" wrapText="1"/>
    </xf>
    <xf numFmtId="0" fontId="69" fillId="5" borderId="32" xfId="0" applyFont="1" applyFill="1" applyBorder="1" applyAlignment="1">
      <alignment horizontal="center" vertical="center"/>
    </xf>
    <xf numFmtId="0" fontId="69" fillId="0" borderId="32" xfId="0" applyFont="1" applyBorder="1" applyAlignment="1" quotePrefix="1">
      <alignment horizontal="justify" vertical="center" wrapText="1"/>
    </xf>
    <xf numFmtId="0" fontId="69" fillId="0" borderId="32" xfId="0" applyFont="1" applyBorder="1" applyAlignment="1">
      <alignment horizontal="center" vertical="center" wrapText="1"/>
    </xf>
    <xf numFmtId="0" fontId="69" fillId="5" borderId="32" xfId="0" applyFont="1" applyFill="1" applyBorder="1" applyAlignment="1">
      <alignment horizontal="justify" vertical="center" wrapText="1"/>
    </xf>
    <xf numFmtId="0" fontId="69" fillId="5" borderId="32" xfId="0" applyFont="1" applyFill="1" applyBorder="1" applyAlignment="1" quotePrefix="1">
      <alignment horizontal="center" vertical="center" wrapText="1"/>
    </xf>
    <xf numFmtId="0" fontId="29" fillId="6" borderId="52"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9" fillId="8" borderId="19" xfId="0" applyFont="1" applyFill="1" applyBorder="1" applyAlignment="1" applyProtection="1">
      <alignment horizontal="center" vertical="center" wrapText="1"/>
      <protection/>
    </xf>
    <xf numFmtId="0" fontId="36" fillId="4" borderId="19" xfId="23" applyBorder="1" applyAlignment="1" applyProtection="1">
      <alignment horizontal="center" vertical="center"/>
      <protection locked="0"/>
    </xf>
    <xf numFmtId="0" fontId="36" fillId="4" borderId="31" xfId="23" applyBorder="1" applyAlignment="1" applyProtection="1">
      <alignment horizontal="center" vertical="center"/>
      <protection locked="0"/>
    </xf>
    <xf numFmtId="0" fontId="36" fillId="9" borderId="31" xfId="23" applyFill="1" applyBorder="1" applyAlignment="1" applyProtection="1">
      <alignment horizontal="center" vertical="center"/>
      <protection locked="0"/>
    </xf>
    <xf numFmtId="0" fontId="36" fillId="9" borderId="19" xfId="23" applyFill="1" applyBorder="1" applyAlignment="1" applyProtection="1">
      <alignment horizontal="center" vertical="center" wrapText="1"/>
      <protection locked="0"/>
    </xf>
    <xf numFmtId="0" fontId="36" fillId="9" borderId="39" xfId="23" applyFill="1" applyBorder="1" applyAlignment="1" applyProtection="1">
      <alignment horizontal="center" vertical="center"/>
      <protection locked="0"/>
    </xf>
    <xf numFmtId="0" fontId="36" fillId="9" borderId="31" xfId="23" applyFill="1" applyBorder="1" applyAlignment="1" applyProtection="1">
      <alignment horizontal="center" vertical="center" wrapText="1"/>
      <protection locked="0"/>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68" fillId="0" borderId="34" xfId="0" applyFont="1" applyBorder="1" applyAlignment="1">
      <alignment horizontal="left" vertical="center" wrapText="1"/>
    </xf>
    <xf numFmtId="0" fontId="68" fillId="0" borderId="32" xfId="0" applyFont="1" applyBorder="1" applyAlignment="1">
      <alignment horizontal="left" vertical="center" wrapText="1"/>
    </xf>
    <xf numFmtId="0" fontId="0" fillId="11" borderId="0" xfId="0" applyFill="1" applyBorder="1" applyAlignment="1">
      <alignment vertical="top"/>
    </xf>
    <xf numFmtId="0" fontId="22" fillId="0" borderId="32" xfId="0" applyFont="1" applyFill="1" applyBorder="1" applyAlignment="1">
      <alignment vertical="center" wrapText="1"/>
    </xf>
    <xf numFmtId="0" fontId="22" fillId="0" borderId="34" xfId="0" applyFont="1" applyFill="1" applyBorder="1" applyAlignment="1">
      <alignment vertical="center" wrapText="1"/>
    </xf>
    <xf numFmtId="0" fontId="0" fillId="5" borderId="2" xfId="0" applyFill="1" applyBorder="1" applyAlignment="1">
      <alignment wrapText="1"/>
    </xf>
    <xf numFmtId="0" fontId="2" fillId="6" borderId="0" xfId="0" applyFont="1" applyFill="1" applyBorder="1"/>
    <xf numFmtId="0" fontId="2" fillId="6" borderId="15" xfId="0" applyFont="1" applyFill="1" applyBorder="1" applyAlignment="1" applyProtection="1">
      <alignment horizontal="left" vertical="center"/>
      <protection/>
    </xf>
    <xf numFmtId="0" fontId="2" fillId="6" borderId="17" xfId="0" applyFont="1" applyFill="1" applyBorder="1" applyAlignment="1" applyProtection="1">
      <alignment horizontal="left" vertical="center"/>
      <protection/>
    </xf>
    <xf numFmtId="0" fontId="39" fillId="8" borderId="34" xfId="0" applyFont="1" applyFill="1" applyBorder="1" applyAlignment="1">
      <alignment horizontal="center" vertical="center" wrapText="1"/>
    </xf>
    <xf numFmtId="0" fontId="39" fillId="8" borderId="35" xfId="0" applyFont="1" applyFill="1" applyBorder="1" applyAlignment="1">
      <alignment horizontal="center" vertical="center" wrapText="1"/>
    </xf>
    <xf numFmtId="0" fontId="40" fillId="0" borderId="32" xfId="0" applyFont="1" applyBorder="1" applyAlignment="1">
      <alignment vertical="center" wrapText="1"/>
    </xf>
    <xf numFmtId="0" fontId="43" fillId="5" borderId="32" xfId="0" applyFont="1" applyFill="1" applyBorder="1" applyAlignment="1">
      <alignment vertical="center" wrapText="1"/>
    </xf>
    <xf numFmtId="0" fontId="39" fillId="8" borderId="36" xfId="0" applyFont="1" applyFill="1" applyBorder="1" applyAlignment="1">
      <alignment horizontal="center" vertical="center" wrapText="1"/>
    </xf>
    <xf numFmtId="0" fontId="39" fillId="8" borderId="32"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44" fillId="4" borderId="36" xfId="23" applyFont="1" applyBorder="1" applyAlignment="1" applyProtection="1">
      <alignment horizontal="center" vertical="center" wrapText="1"/>
      <protection locked="0"/>
    </xf>
    <xf numFmtId="0" fontId="44" fillId="4" borderId="5" xfId="23" applyFont="1" applyBorder="1" applyAlignment="1" applyProtection="1">
      <alignment horizontal="center" vertical="center" wrapText="1"/>
      <protection locked="0"/>
    </xf>
    <xf numFmtId="0" fontId="39" fillId="8" borderId="32" xfId="0" applyFont="1" applyFill="1" applyBorder="1" applyAlignment="1">
      <alignment horizontal="left" vertical="center" wrapText="1"/>
    </xf>
    <xf numFmtId="0" fontId="36" fillId="4" borderId="32" xfId="23" applyBorder="1" applyAlignment="1" applyProtection="1">
      <alignment horizontal="center" vertical="center" wrapText="1"/>
      <protection locked="0"/>
    </xf>
    <xf numFmtId="0" fontId="39" fillId="8" borderId="31" xfId="0" applyFont="1" applyFill="1" applyBorder="1" applyAlignment="1">
      <alignment horizontal="center" vertical="center" wrapText="1"/>
    </xf>
    <xf numFmtId="0" fontId="39" fillId="8" borderId="32" xfId="0" applyFont="1" applyFill="1" applyBorder="1" applyAlignment="1">
      <alignment horizontal="center" wrapText="1"/>
    </xf>
    <xf numFmtId="0" fontId="39" fillId="8" borderId="19" xfId="0" applyFont="1" applyFill="1" applyBorder="1" applyAlignment="1">
      <alignment horizontal="center" vertical="center" wrapText="1"/>
    </xf>
    <xf numFmtId="0" fontId="36" fillId="9" borderId="36" xfId="23" applyFill="1" applyBorder="1" applyAlignment="1" applyProtection="1">
      <alignment vertical="center"/>
      <protection locked="0"/>
    </xf>
    <xf numFmtId="0" fontId="0" fillId="0" borderId="27" xfId="0" applyBorder="1"/>
    <xf numFmtId="0" fontId="39" fillId="8" borderId="31" xfId="0" applyFont="1" applyFill="1" applyBorder="1" applyAlignment="1">
      <alignment horizontal="left" vertical="center" wrapText="1"/>
    </xf>
    <xf numFmtId="0" fontId="39" fillId="8" borderId="9" xfId="0" applyFont="1" applyFill="1" applyBorder="1" applyAlignment="1">
      <alignment horizontal="left" vertical="center" wrapText="1"/>
    </xf>
    <xf numFmtId="0" fontId="40" fillId="0" borderId="53" xfId="0" applyFont="1" applyBorder="1" applyAlignment="1">
      <alignment horizontal="left" vertical="center"/>
    </xf>
    <xf numFmtId="0" fontId="40" fillId="0" borderId="33" xfId="0" applyFont="1" applyBorder="1" applyAlignment="1">
      <alignment horizontal="left" vertical="center"/>
    </xf>
    <xf numFmtId="0" fontId="42" fillId="0" borderId="31" xfId="0" applyFont="1" applyBorder="1" applyAlignment="1">
      <alignment horizontal="left" vertical="center"/>
    </xf>
    <xf numFmtId="0" fontId="42" fillId="0" borderId="32" xfId="0" applyFont="1" applyBorder="1" applyAlignment="1">
      <alignment horizontal="left" vertical="center"/>
    </xf>
    <xf numFmtId="0" fontId="40" fillId="0" borderId="32" xfId="0" applyFont="1" applyBorder="1" applyAlignment="1">
      <alignment horizontal="center" vertical="center" wrapText="1"/>
    </xf>
    <xf numFmtId="0" fontId="36" fillId="9" borderId="32" xfId="23" applyFill="1" applyBorder="1" applyAlignment="1" applyProtection="1">
      <alignment horizontal="center" vertical="center" wrapText="1"/>
      <protection locked="0"/>
    </xf>
    <xf numFmtId="0" fontId="43" fillId="5" borderId="32" xfId="0" applyFont="1" applyFill="1" applyBorder="1" applyAlignment="1">
      <alignment horizontal="center" vertical="center" wrapText="1"/>
    </xf>
    <xf numFmtId="0" fontId="44" fillId="9" borderId="36" xfId="23" applyFont="1" applyFill="1" applyBorder="1" applyAlignment="1" applyProtection="1">
      <alignment horizontal="center" vertical="center" wrapText="1"/>
      <protection locked="0"/>
    </xf>
    <xf numFmtId="0" fontId="44" fillId="9" borderId="37" xfId="23" applyFont="1" applyFill="1" applyBorder="1" applyAlignment="1" applyProtection="1">
      <alignment horizontal="center" vertical="center"/>
      <protection locked="0"/>
    </xf>
    <xf numFmtId="0" fontId="39" fillId="8" borderId="34" xfId="0" applyFont="1" applyFill="1" applyBorder="1" applyAlignment="1">
      <alignment horizontal="center" vertical="center"/>
    </xf>
    <xf numFmtId="0" fontId="39" fillId="8" borderId="9" xfId="0" applyFont="1" applyFill="1" applyBorder="1" applyAlignment="1">
      <alignment horizontal="center" vertical="center"/>
    </xf>
    <xf numFmtId="0" fontId="39" fillId="8" borderId="4" xfId="0" applyFont="1" applyFill="1" applyBorder="1" applyAlignment="1">
      <alignment horizontal="center" vertical="center" wrapText="1"/>
    </xf>
    <xf numFmtId="9" fontId="36" fillId="9" borderId="36" xfId="23" applyNumberFormat="1" applyFill="1" applyBorder="1" applyAlignment="1" applyProtection="1">
      <alignment horizontal="center" vertical="center" wrapText="1"/>
      <protection locked="0"/>
    </xf>
    <xf numFmtId="0" fontId="39" fillId="8" borderId="18" xfId="0" applyFont="1" applyFill="1" applyBorder="1" applyAlignment="1">
      <alignment horizontal="center" vertical="center"/>
    </xf>
    <xf numFmtId="0" fontId="36" fillId="9" borderId="36" xfId="23" applyFill="1" applyBorder="1" applyAlignment="1" applyProtection="1">
      <alignment horizontal="center" vertical="center" wrapText="1"/>
      <protection locked="0"/>
    </xf>
    <xf numFmtId="0" fontId="39" fillId="8" borderId="35" xfId="0" applyFont="1" applyFill="1" applyBorder="1" applyAlignment="1">
      <alignment horizontal="center" vertical="center"/>
    </xf>
    <xf numFmtId="0" fontId="21" fillId="5" borderId="6" xfId="20" applyFill="1" applyBorder="1" applyAlignment="1" applyProtection="1">
      <alignment horizontal="justify" wrapText="1"/>
      <protection locked="0"/>
    </xf>
    <xf numFmtId="0" fontId="21" fillId="0" borderId="21" xfId="20" applyBorder="1" applyAlignment="1" applyProtection="1">
      <alignment/>
      <protection/>
    </xf>
    <xf numFmtId="0" fontId="76" fillId="5" borderId="2" xfId="0" applyFont="1" applyFill="1" applyBorder="1" applyAlignment="1">
      <alignment horizontal="center" vertical="center" wrapText="1"/>
    </xf>
    <xf numFmtId="10" fontId="29" fillId="0" borderId="38" xfId="0" applyNumberFormat="1" applyFont="1" applyBorder="1" applyAlignment="1">
      <alignment horizontal="center" vertical="center"/>
    </xf>
    <xf numFmtId="0" fontId="29" fillId="0" borderId="43" xfId="0" applyFont="1" applyBorder="1" applyAlignment="1">
      <alignment horizontal="center" vertical="center"/>
    </xf>
    <xf numFmtId="0" fontId="29" fillId="0" borderId="42" xfId="0" applyFont="1" applyBorder="1" applyAlignment="1">
      <alignment horizontal="center" vertical="center"/>
    </xf>
    <xf numFmtId="10" fontId="29" fillId="0" borderId="42" xfId="0" applyNumberFormat="1" applyFont="1" applyBorder="1" applyAlignment="1">
      <alignment horizontal="center" vertical="center"/>
    </xf>
    <xf numFmtId="0" fontId="29" fillId="0" borderId="41" xfId="0" applyFont="1" applyBorder="1" applyAlignment="1">
      <alignment horizontal="center" vertical="center" wrapText="1"/>
    </xf>
    <xf numFmtId="0" fontId="29" fillId="0" borderId="38" xfId="0" applyFont="1" applyBorder="1" applyAlignment="1">
      <alignment horizontal="justify" vertical="center" wrapText="1"/>
    </xf>
    <xf numFmtId="0" fontId="29" fillId="0" borderId="42" xfId="0" applyFont="1" applyBorder="1" applyAlignment="1">
      <alignment horizontal="justify" vertical="center" wrapText="1"/>
    </xf>
    <xf numFmtId="0" fontId="15" fillId="6" borderId="13"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17" fontId="62" fillId="5" borderId="52" xfId="0" applyNumberFormat="1" applyFont="1" applyFill="1" applyBorder="1" applyAlignment="1">
      <alignment horizontal="justify" wrapText="1"/>
    </xf>
    <xf numFmtId="0" fontId="62" fillId="5" borderId="50" xfId="0" applyFont="1" applyFill="1" applyBorder="1" applyAlignment="1">
      <alignment horizontal="justify" wrapText="1"/>
    </xf>
    <xf numFmtId="0" fontId="3" fillId="6" borderId="13" xfId="0" applyFont="1" applyFill="1" applyBorder="1" applyAlignment="1" applyProtection="1">
      <alignment horizontal="right" wrapText="1"/>
      <protection/>
    </xf>
    <xf numFmtId="0" fontId="3" fillId="6" borderId="14" xfId="0" applyFont="1" applyFill="1" applyBorder="1" applyAlignment="1" applyProtection="1">
      <alignment horizontal="right" wrapText="1"/>
      <protection/>
    </xf>
    <xf numFmtId="0" fontId="15" fillId="6" borderId="14" xfId="0" applyFont="1" applyFill="1" applyBorder="1" applyAlignment="1" applyProtection="1">
      <alignment horizontal="right" wrapText="1"/>
      <protection/>
    </xf>
    <xf numFmtId="0" fontId="3" fillId="6" borderId="13" xfId="0" applyFont="1" applyFill="1" applyBorder="1" applyAlignment="1" applyProtection="1">
      <alignment horizontal="right" vertical="top" wrapText="1"/>
      <protection/>
    </xf>
    <xf numFmtId="0" fontId="3" fillId="6" borderId="14" xfId="0" applyFont="1" applyFill="1" applyBorder="1" applyAlignment="1" applyProtection="1">
      <alignment horizontal="right" vertical="top" wrapText="1"/>
      <protection/>
    </xf>
    <xf numFmtId="0" fontId="2" fillId="5" borderId="54" xfId="0" applyFont="1" applyFill="1" applyBorder="1" applyAlignment="1" applyProtection="1">
      <alignment horizontal="center"/>
      <protection/>
    </xf>
    <xf numFmtId="0" fontId="2" fillId="5" borderId="15" xfId="0" applyFont="1" applyFill="1" applyBorder="1" applyAlignment="1" applyProtection="1">
      <alignment horizontal="center"/>
      <protection/>
    </xf>
    <xf numFmtId="0" fontId="3" fillId="6" borderId="0" xfId="0" applyFont="1" applyFill="1" applyBorder="1" applyAlignment="1" applyProtection="1">
      <alignment horizontal="right" wrapText="1"/>
      <protection/>
    </xf>
    <xf numFmtId="0" fontId="3" fillId="6" borderId="16" xfId="0" applyFont="1" applyFill="1" applyBorder="1" applyAlignment="1" applyProtection="1">
      <alignment horizontal="left" vertical="center" wrapText="1"/>
      <protection/>
    </xf>
    <xf numFmtId="0" fontId="11" fillId="6" borderId="0" xfId="0" applyFont="1" applyFill="1" applyBorder="1" applyAlignment="1" applyProtection="1">
      <alignment vertical="top" wrapText="1"/>
      <protection/>
    </xf>
    <xf numFmtId="0" fontId="3" fillId="6" borderId="0" xfId="0" applyFont="1" applyFill="1" applyBorder="1" applyAlignment="1" applyProtection="1">
      <alignment horizontal="left" vertical="center" wrapText="1"/>
      <protection/>
    </xf>
    <xf numFmtId="3" fontId="2" fillId="5" borderId="46"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2" fillId="5" borderId="46"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0" fontId="3" fillId="5" borderId="46"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22" fillId="5" borderId="46" xfId="0" applyFont="1" applyFill="1" applyBorder="1" applyAlignment="1" applyProtection="1">
      <alignment horizontal="center" vertical="center" wrapText="1"/>
      <protection locked="0"/>
    </xf>
    <xf numFmtId="0" fontId="22" fillId="5" borderId="22"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protection/>
    </xf>
    <xf numFmtId="0" fontId="13" fillId="5" borderId="45" xfId="0" applyFont="1" applyFill="1" applyBorder="1" applyAlignment="1" applyProtection="1">
      <alignment horizontal="center"/>
      <protection/>
    </xf>
    <xf numFmtId="0" fontId="13" fillId="5" borderId="22" xfId="0" applyFont="1" applyFill="1" applyBorder="1" applyAlignment="1" applyProtection="1">
      <alignment horizontal="center"/>
      <protection/>
    </xf>
    <xf numFmtId="0" fontId="10" fillId="6" borderId="13" xfId="0" applyFont="1" applyFill="1" applyBorder="1" applyAlignment="1" applyProtection="1">
      <alignment horizontal="center" wrapText="1"/>
      <protection/>
    </xf>
    <xf numFmtId="0" fontId="10" fillId="6" borderId="0" xfId="0" applyFont="1" applyFill="1" applyBorder="1" applyAlignment="1" applyProtection="1">
      <alignment horizontal="center" wrapText="1"/>
      <protection/>
    </xf>
    <xf numFmtId="0" fontId="10" fillId="6" borderId="0" xfId="0" applyFont="1" applyFill="1" applyBorder="1" applyAlignment="1" applyProtection="1">
      <alignment horizontal="center"/>
      <protection/>
    </xf>
    <xf numFmtId="0" fontId="5" fillId="6" borderId="0" xfId="0" applyFont="1" applyFill="1" applyBorder="1" applyAlignment="1" applyProtection="1">
      <alignment horizontal="left" vertical="top" wrapText="1"/>
      <protection/>
    </xf>
    <xf numFmtId="0" fontId="15" fillId="6" borderId="0" xfId="0" applyFont="1" applyFill="1" applyBorder="1" applyAlignment="1" applyProtection="1">
      <alignment horizontal="left" vertical="center" wrapText="1"/>
      <protection/>
    </xf>
    <xf numFmtId="3" fontId="2" fillId="5" borderId="46"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0" fontId="2" fillId="5" borderId="46" xfId="0" applyFont="1" applyFill="1" applyBorder="1" applyAlignment="1" applyProtection="1">
      <alignment horizontal="center" vertical="top" wrapText="1"/>
      <protection locked="0"/>
    </xf>
    <xf numFmtId="0" fontId="2" fillId="5" borderId="22" xfId="0" applyFont="1" applyFill="1" applyBorder="1" applyAlignment="1" applyProtection="1">
      <alignment horizontal="center" vertical="top" wrapText="1"/>
      <protection locked="0"/>
    </xf>
    <xf numFmtId="0" fontId="5" fillId="6" borderId="0" xfId="0" applyFont="1" applyFill="1" applyBorder="1" applyAlignment="1" applyProtection="1">
      <alignment horizontal="left" vertical="center" wrapText="1"/>
      <protection/>
    </xf>
    <xf numFmtId="165" fontId="2" fillId="5" borderId="46" xfId="0" applyNumberFormat="1" applyFont="1" applyFill="1" applyBorder="1" applyAlignment="1">
      <alignment horizontal="center" vertical="center" wrapText="1"/>
    </xf>
    <xf numFmtId="165" fontId="2" fillId="5" borderId="22" xfId="0" applyNumberFormat="1" applyFont="1" applyFill="1" applyBorder="1" applyAlignment="1">
      <alignment horizontal="center" vertical="center" wrapText="1"/>
    </xf>
    <xf numFmtId="3" fontId="2" fillId="5" borderId="46" xfId="0" applyNumberFormat="1" applyFont="1" applyFill="1" applyBorder="1" applyAlignment="1" applyProtection="1">
      <alignment horizontal="center" vertical="center" wrapText="1"/>
      <protection locked="0"/>
    </xf>
    <xf numFmtId="3" fontId="2" fillId="5" borderId="22" xfId="0" applyNumberFormat="1" applyFont="1" applyFill="1" applyBorder="1" applyAlignment="1" applyProtection="1">
      <alignment horizontal="center" vertical="center" wrapText="1"/>
      <protection locked="0"/>
    </xf>
    <xf numFmtId="0" fontId="2" fillId="5" borderId="46"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0" fillId="0" borderId="0"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locked="0"/>
    </xf>
    <xf numFmtId="3" fontId="2" fillId="6" borderId="0" xfId="0" applyNumberFormat="1" applyFont="1" applyFill="1" applyBorder="1" applyAlignment="1" applyProtection="1">
      <alignment vertical="top" wrapText="1"/>
      <protection locked="0"/>
    </xf>
    <xf numFmtId="3" fontId="2" fillId="6" borderId="45"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center" vertical="top" wrapText="1"/>
      <protection/>
    </xf>
    <xf numFmtId="0" fontId="14" fillId="6" borderId="13" xfId="0" applyFont="1" applyFill="1" applyBorder="1" applyAlignment="1" applyProtection="1">
      <alignment horizontal="center" wrapText="1"/>
      <protection/>
    </xf>
    <xf numFmtId="0" fontId="22" fillId="0" borderId="0" xfId="0" applyFont="1" applyFill="1" applyBorder="1" applyAlignment="1">
      <alignment horizontal="center" vertical="top"/>
    </xf>
    <xf numFmtId="0" fontId="22" fillId="6" borderId="55" xfId="0" applyFont="1" applyFill="1" applyBorder="1" applyAlignment="1">
      <alignment horizontal="center" vertical="top"/>
    </xf>
    <xf numFmtId="0" fontId="22" fillId="6" borderId="56" xfId="0" applyFont="1" applyFill="1" applyBorder="1" applyAlignment="1">
      <alignment horizontal="center" vertical="top"/>
    </xf>
    <xf numFmtId="0" fontId="29" fillId="0" borderId="0" xfId="0" applyFont="1" applyFill="1" applyBorder="1" applyAlignment="1">
      <alignment horizontal="center" vertical="center" wrapText="1"/>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7" fillId="0" borderId="0" xfId="0" applyNumberFormat="1" applyFont="1" applyFill="1" applyBorder="1" applyAlignment="1" applyProtection="1">
      <alignment vertical="top" wrapText="1"/>
      <protection locked="0"/>
    </xf>
    <xf numFmtId="0" fontId="14" fillId="5" borderId="46" xfId="0" applyFont="1" applyFill="1" applyBorder="1" applyAlignment="1" applyProtection="1">
      <alignment horizontal="center" vertical="top" wrapText="1"/>
      <protection/>
    </xf>
    <xf numFmtId="0" fontId="14" fillId="5" borderId="45" xfId="0" applyFont="1" applyFill="1" applyBorder="1" applyAlignment="1" applyProtection="1">
      <alignment horizontal="center" vertical="top" wrapText="1"/>
      <protection/>
    </xf>
    <xf numFmtId="0" fontId="14" fillId="5" borderId="22" xfId="0" applyFont="1" applyFill="1" applyBorder="1" applyAlignment="1" applyProtection="1">
      <alignment horizontal="center" vertical="top" wrapText="1"/>
      <protection/>
    </xf>
    <xf numFmtId="0" fontId="11" fillId="6" borderId="0" xfId="0" applyFont="1" applyFill="1" applyBorder="1" applyAlignment="1" applyProtection="1">
      <alignment horizontal="left" vertical="top" wrapText="1"/>
      <protection/>
    </xf>
    <xf numFmtId="0" fontId="69" fillId="5" borderId="49" xfId="0" applyFont="1" applyFill="1" applyBorder="1" applyAlignment="1">
      <alignment horizontal="justify" vertical="top" wrapText="1"/>
    </xf>
    <xf numFmtId="0" fontId="69" fillId="5" borderId="39" xfId="0" applyFont="1" applyFill="1" applyBorder="1" applyAlignment="1">
      <alignment horizontal="justify" vertical="top"/>
    </xf>
    <xf numFmtId="0" fontId="69" fillId="5" borderId="39" xfId="0" applyFont="1" applyFill="1" applyBorder="1" applyAlignment="1">
      <alignment horizontal="justify" vertical="top" wrapText="1"/>
    </xf>
    <xf numFmtId="0" fontId="14" fillId="6" borderId="0" xfId="0" applyFont="1" applyFill="1" applyBorder="1" applyAlignment="1" applyProtection="1">
      <alignment horizontal="left" vertical="top" wrapText="1"/>
      <protection/>
    </xf>
    <xf numFmtId="0" fontId="15" fillId="5" borderId="28" xfId="0" applyFont="1" applyFill="1" applyBorder="1" applyAlignment="1" applyProtection="1">
      <alignment horizontal="center" vertical="top" wrapText="1"/>
      <protection/>
    </xf>
    <xf numFmtId="0" fontId="15" fillId="5" borderId="27" xfId="0" applyFont="1" applyFill="1" applyBorder="1" applyAlignment="1" applyProtection="1">
      <alignment horizontal="center" vertical="top" wrapText="1"/>
      <protection/>
    </xf>
    <xf numFmtId="0" fontId="14" fillId="5" borderId="4" xfId="0" applyFont="1" applyFill="1" applyBorder="1" applyAlignment="1" applyProtection="1">
      <alignment horizontal="center" vertical="top" wrapText="1"/>
      <protection/>
    </xf>
    <xf numFmtId="0" fontId="14" fillId="5" borderId="5" xfId="0" applyFont="1" applyFill="1" applyBorder="1" applyAlignment="1" applyProtection="1">
      <alignment horizontal="center" vertical="top" wrapText="1"/>
      <protection/>
    </xf>
    <xf numFmtId="0" fontId="14" fillId="6" borderId="0" xfId="0" applyFont="1" applyFill="1" applyBorder="1" applyAlignment="1" applyProtection="1">
      <alignment horizontal="center" wrapText="1"/>
      <protection/>
    </xf>
    <xf numFmtId="0" fontId="14" fillId="6" borderId="0" xfId="0" applyFont="1" applyFill="1" applyBorder="1" applyAlignment="1" applyProtection="1">
      <alignment horizontal="center"/>
      <protection/>
    </xf>
    <xf numFmtId="0" fontId="15" fillId="6" borderId="0" xfId="0" applyFont="1" applyFill="1" applyBorder="1" applyAlignment="1" applyProtection="1">
      <alignment horizontal="left" vertical="top" wrapText="1"/>
      <protection/>
    </xf>
    <xf numFmtId="0" fontId="29" fillId="6" borderId="0" xfId="0" applyFont="1" applyFill="1" applyAlignment="1">
      <alignment horizontal="left" wrapText="1"/>
    </xf>
    <xf numFmtId="0" fontId="29" fillId="6" borderId="0" xfId="0" applyFont="1" applyFill="1" applyAlignment="1">
      <alignment horizontal="left"/>
    </xf>
    <xf numFmtId="0" fontId="31" fillId="6" borderId="0" xfId="0" applyFont="1" applyFill="1" applyAlignment="1">
      <alignment horizontal="left"/>
    </xf>
    <xf numFmtId="0" fontId="69" fillId="5" borderId="49" xfId="0" applyFont="1" applyFill="1" applyBorder="1" applyAlignment="1">
      <alignment horizontal="justify" vertical="center" wrapText="1"/>
    </xf>
    <xf numFmtId="0" fontId="69" fillId="5" borderId="39" xfId="0" applyFont="1" applyFill="1" applyBorder="1" applyAlignment="1">
      <alignment horizontal="justify" vertical="center" wrapText="1"/>
    </xf>
    <xf numFmtId="0" fontId="14" fillId="5" borderId="43" xfId="0" applyFont="1" applyFill="1" applyBorder="1" applyAlignment="1" applyProtection="1">
      <alignment horizontal="center" vertical="top" wrapText="1"/>
      <protection/>
    </xf>
    <xf numFmtId="0" fontId="14" fillId="5" borderId="41" xfId="0" applyFont="1" applyFill="1" applyBorder="1" applyAlignment="1" applyProtection="1">
      <alignment horizontal="center" vertical="top" wrapText="1"/>
      <protection/>
    </xf>
    <xf numFmtId="0" fontId="51" fillId="0" borderId="46" xfId="0" applyFont="1" applyFill="1" applyBorder="1" applyAlignment="1">
      <alignment horizontal="center"/>
    </xf>
    <xf numFmtId="0" fontId="51" fillId="0" borderId="45" xfId="0" applyFont="1" applyFill="1" applyBorder="1" applyAlignment="1">
      <alignment horizontal="center"/>
    </xf>
    <xf numFmtId="0" fontId="51" fillId="0" borderId="22" xfId="0" applyFont="1" applyFill="1" applyBorder="1" applyAlignment="1">
      <alignment horizontal="center"/>
    </xf>
    <xf numFmtId="0" fontId="29" fillId="0" borderId="57" xfId="0" applyFont="1" applyFill="1" applyBorder="1" applyAlignment="1">
      <alignment horizontal="left" vertical="center" wrapText="1"/>
    </xf>
    <xf numFmtId="0" fontId="29" fillId="0" borderId="53"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58"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2" fillId="0" borderId="33"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51" xfId="0" applyFont="1" applyFill="1" applyBorder="1" applyAlignment="1">
      <alignment horizontal="center" vertical="top" wrapText="1"/>
    </xf>
    <xf numFmtId="0" fontId="22" fillId="0" borderId="27" xfId="0" applyFont="1" applyFill="1" applyBorder="1" applyAlignment="1">
      <alignment horizontal="center" vertical="top" wrapText="1"/>
    </xf>
    <xf numFmtId="0" fontId="0" fillId="0" borderId="32" xfId="0" applyFill="1" applyBorder="1" applyAlignment="1">
      <alignment vertical="center"/>
    </xf>
    <xf numFmtId="0" fontId="0" fillId="0" borderId="5" xfId="0" applyFill="1" applyBorder="1" applyAlignment="1">
      <alignment vertical="center"/>
    </xf>
    <xf numFmtId="0" fontId="0" fillId="0" borderId="32" xfId="0" applyFill="1" applyBorder="1" applyAlignment="1">
      <alignment vertical="center" wrapText="1"/>
    </xf>
    <xf numFmtId="0" fontId="0" fillId="0" borderId="42" xfId="0" applyFill="1" applyBorder="1" applyAlignment="1">
      <alignment vertical="center"/>
    </xf>
    <xf numFmtId="0" fontId="0" fillId="0" borderId="41" xfId="0" applyFill="1" applyBorder="1" applyAlignment="1">
      <alignment vertical="center"/>
    </xf>
    <xf numFmtId="0" fontId="29" fillId="0" borderId="43"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0" fillId="0" borderId="42" xfId="0" applyFill="1" applyBorder="1" applyAlignment="1">
      <alignment horizontal="center" vertical="top"/>
    </xf>
    <xf numFmtId="0" fontId="0" fillId="0" borderId="41" xfId="0" applyFill="1" applyBorder="1" applyAlignment="1">
      <alignment horizontal="center" vertical="top"/>
    </xf>
    <xf numFmtId="0" fontId="0" fillId="0" borderId="33" xfId="0" applyFill="1" applyBorder="1" applyAlignment="1">
      <alignment horizontal="center" vertical="top"/>
    </xf>
    <xf numFmtId="0" fontId="0" fillId="0" borderId="9" xfId="0" applyFill="1" applyBorder="1" applyAlignment="1">
      <alignment horizontal="center" vertical="top"/>
    </xf>
    <xf numFmtId="0" fontId="29" fillId="0" borderId="8"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0" fillId="0" borderId="33" xfId="0" applyFill="1" applyBorder="1" applyAlignment="1">
      <alignment vertical="center" wrapText="1"/>
    </xf>
    <xf numFmtId="0" fontId="0" fillId="0" borderId="9" xfId="0" applyFill="1" applyBorder="1" applyAlignment="1">
      <alignment vertical="center" wrapText="1"/>
    </xf>
    <xf numFmtId="0" fontId="29" fillId="11" borderId="0" xfId="0" applyFont="1" applyFill="1" applyBorder="1" applyAlignment="1">
      <alignment horizontal="left" vertical="top" wrapText="1"/>
    </xf>
    <xf numFmtId="0" fontId="22" fillId="0" borderId="33" xfId="0" applyFont="1" applyFill="1" applyBorder="1" applyAlignment="1">
      <alignment horizontal="center" vertical="top" wrapText="1"/>
    </xf>
    <xf numFmtId="0" fontId="22" fillId="0" borderId="9" xfId="0" applyFont="1" applyFill="1" applyBorder="1" applyAlignment="1">
      <alignment horizontal="center" vertical="top" wrapText="1"/>
    </xf>
    <xf numFmtId="0" fontId="29" fillId="0" borderId="28"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9" fillId="0" borderId="8"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0" borderId="43" xfId="0" applyFont="1" applyFill="1" applyBorder="1" applyAlignment="1">
      <alignment horizontal="center" vertical="top"/>
    </xf>
    <xf numFmtId="0" fontId="22" fillId="0" borderId="42" xfId="0" applyFont="1" applyFill="1" applyBorder="1" applyAlignment="1">
      <alignment horizontal="center" vertical="top"/>
    </xf>
    <xf numFmtId="0" fontId="22" fillId="0" borderId="41" xfId="0" applyFont="1" applyFill="1" applyBorder="1" applyAlignment="1">
      <alignment horizontal="center" vertical="top"/>
    </xf>
    <xf numFmtId="0" fontId="29" fillId="0" borderId="19"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9" fillId="0" borderId="57" xfId="0" applyFont="1" applyBorder="1" applyAlignment="1">
      <alignment horizontal="left" vertical="center" wrapText="1"/>
    </xf>
    <xf numFmtId="0" fontId="29" fillId="0" borderId="47" xfId="0" applyFont="1" applyBorder="1" applyAlignment="1">
      <alignment horizontal="left" vertical="center" wrapText="1"/>
    </xf>
    <xf numFmtId="0" fontId="29" fillId="0" borderId="44" xfId="0" applyFont="1" applyBorder="1" applyAlignment="1">
      <alignment horizontal="left" vertical="center" wrapText="1"/>
    </xf>
    <xf numFmtId="0" fontId="51" fillId="0" borderId="46" xfId="0" applyFont="1" applyBorder="1" applyAlignment="1">
      <alignment horizontal="center" vertical="top"/>
    </xf>
    <xf numFmtId="0" fontId="51" fillId="0" borderId="45" xfId="0" applyFont="1" applyBorder="1" applyAlignment="1">
      <alignment horizontal="center" vertical="top"/>
    </xf>
    <xf numFmtId="0" fontId="51" fillId="0" borderId="22" xfId="0" applyFont="1" applyBorder="1" applyAlignment="1">
      <alignment horizontal="center" vertical="top"/>
    </xf>
    <xf numFmtId="0" fontId="29" fillId="6" borderId="0" xfId="0" applyFont="1" applyFill="1" applyBorder="1" applyAlignment="1">
      <alignment horizontal="left" vertical="center" wrapText="1"/>
    </xf>
    <xf numFmtId="0" fontId="22" fillId="0" borderId="33" xfId="0" applyFont="1" applyBorder="1" applyAlignment="1">
      <alignment horizontal="left" vertical="center"/>
    </xf>
    <xf numFmtId="0" fontId="22" fillId="0" borderId="9" xfId="0" applyFont="1" applyBorder="1" applyAlignment="1">
      <alignment horizontal="left" vertical="center"/>
    </xf>
    <xf numFmtId="0" fontId="22" fillId="6" borderId="0" xfId="0" applyFont="1" applyFill="1" applyBorder="1" applyAlignment="1">
      <alignment horizontal="center" vertical="top"/>
    </xf>
    <xf numFmtId="0" fontId="22" fillId="0" borderId="42" xfId="0" applyFont="1" applyBorder="1" applyAlignment="1">
      <alignment horizontal="left" vertical="center"/>
    </xf>
    <xf numFmtId="0" fontId="22" fillId="0" borderId="41" xfId="0" applyFont="1" applyBorder="1" applyAlignment="1">
      <alignment horizontal="left" vertical="center"/>
    </xf>
    <xf numFmtId="0" fontId="29" fillId="0" borderId="4"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2" fillId="0" borderId="43" xfId="0" applyFont="1" applyFill="1" applyBorder="1" applyAlignment="1">
      <alignment horizontal="center" vertical="top" wrapText="1"/>
    </xf>
    <xf numFmtId="0" fontId="22" fillId="0" borderId="42" xfId="0" applyFont="1" applyFill="1" applyBorder="1" applyAlignment="1">
      <alignment horizontal="center" vertical="top" wrapText="1"/>
    </xf>
    <xf numFmtId="0" fontId="29" fillId="0" borderId="8" xfId="0" applyFont="1" applyFill="1" applyBorder="1" applyAlignment="1">
      <alignment horizontal="left" vertical="top" wrapText="1"/>
    </xf>
    <xf numFmtId="0" fontId="29" fillId="0" borderId="33"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49"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2" fillId="0" borderId="33" xfId="0" applyFont="1" applyFill="1" applyBorder="1" applyAlignment="1">
      <alignment horizontal="left" vertical="center" wrapText="1"/>
    </xf>
    <xf numFmtId="0" fontId="22" fillId="0" borderId="33" xfId="0" applyFont="1" applyFill="1" applyBorder="1" applyAlignment="1">
      <alignment horizontal="left" vertical="center"/>
    </xf>
    <xf numFmtId="0" fontId="22" fillId="0" borderId="9" xfId="0" applyFont="1" applyFill="1" applyBorder="1" applyAlignment="1">
      <alignment horizontal="left" vertical="center"/>
    </xf>
    <xf numFmtId="0" fontId="22" fillId="0" borderId="32" xfId="0" applyFont="1" applyFill="1" applyBorder="1" applyAlignment="1">
      <alignment horizontal="left" vertical="center" wrapText="1"/>
    </xf>
    <xf numFmtId="0" fontId="22" fillId="0" borderId="32" xfId="0" applyFont="1" applyFill="1" applyBorder="1" applyAlignment="1">
      <alignment horizontal="left" vertical="center"/>
    </xf>
    <xf numFmtId="0" fontId="22" fillId="0" borderId="5" xfId="0" applyFont="1" applyFill="1" applyBorder="1" applyAlignment="1">
      <alignment horizontal="left" vertical="center"/>
    </xf>
    <xf numFmtId="0" fontId="22" fillId="0" borderId="42"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33" xfId="0" applyFont="1" applyFill="1" applyBorder="1" applyAlignment="1">
      <alignment horizontal="center" vertical="top"/>
    </xf>
    <xf numFmtId="0" fontId="22" fillId="0" borderId="9" xfId="0" applyFont="1" applyFill="1" applyBorder="1" applyAlignment="1">
      <alignment horizontal="center" vertical="top"/>
    </xf>
    <xf numFmtId="0" fontId="22" fillId="0" borderId="58" xfId="0" applyFont="1" applyFill="1" applyBorder="1" applyAlignment="1">
      <alignment horizontal="left" vertical="center"/>
    </xf>
    <xf numFmtId="0" fontId="22" fillId="0" borderId="59" xfId="0" applyFont="1" applyFill="1" applyBorder="1" applyAlignment="1">
      <alignment horizontal="left" vertical="center"/>
    </xf>
    <xf numFmtId="0" fontId="22" fillId="0" borderId="60" xfId="0" applyFont="1" applyFill="1" applyBorder="1" applyAlignment="1">
      <alignment horizontal="center" vertical="top"/>
    </xf>
    <xf numFmtId="0" fontId="22" fillId="0" borderId="61" xfId="0" applyFont="1" applyFill="1" applyBorder="1" applyAlignment="1">
      <alignment horizontal="center" vertical="top"/>
    </xf>
    <xf numFmtId="0" fontId="22" fillId="0" borderId="62" xfId="0" applyFont="1" applyFill="1" applyBorder="1" applyAlignment="1">
      <alignment horizontal="center" vertical="top"/>
    </xf>
    <xf numFmtId="0" fontId="14" fillId="5" borderId="49" xfId="0" applyFont="1" applyFill="1" applyBorder="1" applyAlignment="1" applyProtection="1">
      <alignment horizontal="left" vertical="center" wrapText="1"/>
      <protection/>
    </xf>
    <xf numFmtId="0" fontId="14" fillId="5" borderId="36" xfId="0" applyFont="1" applyFill="1" applyBorder="1" applyAlignment="1" applyProtection="1">
      <alignment horizontal="left" vertical="center" wrapText="1"/>
      <protection/>
    </xf>
    <xf numFmtId="0" fontId="14" fillId="5" borderId="39" xfId="0" applyFont="1" applyFill="1" applyBorder="1" applyAlignment="1" applyProtection="1">
      <alignment horizontal="left" vertical="center" wrapText="1"/>
      <protection/>
    </xf>
    <xf numFmtId="0" fontId="14" fillId="5" borderId="58" xfId="0" applyFont="1" applyFill="1" applyBorder="1" applyAlignment="1" applyProtection="1">
      <alignment horizontal="left" vertical="center" wrapText="1"/>
      <protection/>
    </xf>
    <xf numFmtId="0" fontId="14" fillId="5" borderId="61" xfId="0" applyFont="1" applyFill="1" applyBorder="1" applyAlignment="1" applyProtection="1">
      <alignment horizontal="left" vertical="center" wrapText="1"/>
      <protection/>
    </xf>
    <xf numFmtId="0" fontId="14" fillId="5" borderId="62" xfId="0" applyFont="1" applyFill="1" applyBorder="1" applyAlignment="1" applyProtection="1">
      <alignment horizontal="left" vertical="center" wrapText="1"/>
      <protection/>
    </xf>
    <xf numFmtId="0" fontId="11" fillId="6" borderId="0" xfId="0" applyFont="1" applyFill="1" applyBorder="1" applyAlignment="1" applyProtection="1">
      <alignment horizontal="center" wrapText="1"/>
      <protection/>
    </xf>
    <xf numFmtId="0" fontId="2" fillId="5" borderId="46"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2" fillId="5" borderId="46" xfId="0" applyFont="1" applyFill="1" applyBorder="1" applyAlignment="1" applyProtection="1">
      <alignment horizontal="left" vertical="center" wrapText="1"/>
      <protection/>
    </xf>
    <xf numFmtId="0" fontId="2" fillId="5" borderId="22" xfId="0" applyFont="1" applyFill="1" applyBorder="1" applyAlignment="1" applyProtection="1">
      <alignment horizontal="left" vertical="center" wrapText="1"/>
      <protection/>
    </xf>
    <xf numFmtId="0" fontId="14" fillId="5" borderId="57" xfId="0" applyFont="1" applyFill="1" applyBorder="1" applyAlignment="1" applyProtection="1">
      <alignment horizontal="left" vertical="center" wrapText="1"/>
      <protection/>
    </xf>
    <xf numFmtId="0" fontId="14" fillId="5" borderId="47" xfId="0" applyFont="1" applyFill="1" applyBorder="1" applyAlignment="1" applyProtection="1">
      <alignment horizontal="left" vertical="center" wrapText="1"/>
      <protection/>
    </xf>
    <xf numFmtId="0" fontId="14" fillId="5" borderId="44" xfId="0" applyFont="1" applyFill="1" applyBorder="1" applyAlignment="1" applyProtection="1">
      <alignment horizontal="left" vertical="center" wrapText="1"/>
      <protection/>
    </xf>
    <xf numFmtId="0" fontId="15" fillId="6" borderId="0" xfId="0" applyFont="1" applyFill="1" applyBorder="1" applyAlignment="1" applyProtection="1">
      <alignment horizontal="right" vertical="center" wrapText="1"/>
      <protection/>
    </xf>
    <xf numFmtId="0" fontId="15" fillId="6" borderId="16" xfId="0" applyFont="1" applyFill="1" applyBorder="1" applyAlignment="1" applyProtection="1">
      <alignment horizontal="center" vertical="center" wrapText="1"/>
      <protection/>
    </xf>
    <xf numFmtId="0" fontId="3" fillId="6" borderId="16" xfId="0" applyFont="1" applyFill="1" applyBorder="1" applyAlignment="1" applyProtection="1">
      <alignment horizontal="center" vertical="center" wrapText="1"/>
      <protection/>
    </xf>
    <xf numFmtId="0" fontId="2" fillId="5" borderId="46" xfId="0" applyFont="1" applyFill="1" applyBorder="1" applyAlignment="1" applyProtection="1">
      <alignment horizontal="center"/>
      <protection locked="0"/>
    </xf>
    <xf numFmtId="0" fontId="2" fillId="5" borderId="45"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1" fillId="5" borderId="46" xfId="20" applyFill="1" applyBorder="1" applyAlignment="1" applyProtection="1">
      <alignment horizontal="center"/>
      <protection locked="0"/>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6" borderId="0" xfId="0" applyFont="1" applyFill="1" applyBorder="1" applyAlignment="1" applyProtection="1">
      <alignment horizontal="left" vertical="center" wrapText="1"/>
      <protection/>
    </xf>
    <xf numFmtId="0" fontId="21" fillId="5" borderId="46" xfId="20" applyFill="1" applyBorder="1" applyAlignment="1" applyProtection="1">
      <alignment horizontal="left"/>
      <protection locked="0"/>
    </xf>
    <xf numFmtId="0" fontId="2" fillId="5" borderId="45" xfId="0" applyFont="1" applyFill="1" applyBorder="1" applyAlignment="1" applyProtection="1">
      <alignment horizontal="left"/>
      <protection locked="0"/>
    </xf>
    <xf numFmtId="0" fontId="2" fillId="5" borderId="22" xfId="0" applyFont="1" applyFill="1" applyBorder="1" applyAlignment="1" applyProtection="1">
      <alignment horizontal="left"/>
      <protection locked="0"/>
    </xf>
    <xf numFmtId="0" fontId="2" fillId="5" borderId="46" xfId="0" applyFont="1" applyFill="1" applyBorder="1" applyAlignment="1" applyProtection="1">
      <alignment horizontal="left"/>
      <protection locked="0"/>
    </xf>
    <xf numFmtId="0" fontId="18" fillId="6" borderId="0" xfId="0" applyFont="1" applyFill="1" applyBorder="1" applyAlignment="1" applyProtection="1">
      <alignment horizontal="left" vertical="center" wrapText="1"/>
      <protection/>
    </xf>
    <xf numFmtId="0" fontId="18" fillId="5" borderId="46" xfId="0" applyFont="1" applyFill="1" applyBorder="1" applyAlignment="1" applyProtection="1">
      <alignment horizontal="center" vertical="center" wrapText="1"/>
      <protection/>
    </xf>
    <xf numFmtId="0" fontId="18" fillId="5" borderId="45" xfId="0" applyFont="1" applyFill="1" applyBorder="1" applyAlignment="1" applyProtection="1">
      <alignment horizontal="center" vertical="center" wrapText="1"/>
      <protection/>
    </xf>
    <xf numFmtId="0" fontId="18" fillId="5" borderId="22" xfId="0"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2" fillId="5" borderId="10" xfId="0" applyFont="1" applyFill="1" applyBorder="1" applyAlignment="1" applyProtection="1">
      <alignment horizontal="center" vertical="center" wrapText="1"/>
      <protection/>
    </xf>
    <xf numFmtId="0" fontId="2" fillId="5" borderId="12"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5" borderId="17" xfId="0" applyFont="1" applyFill="1" applyBorder="1" applyAlignment="1" applyProtection="1">
      <alignment horizontal="center" vertical="center" wrapText="1"/>
      <protection/>
    </xf>
    <xf numFmtId="0" fontId="0" fillId="5" borderId="52" xfId="0" applyFill="1" applyBorder="1" applyAlignment="1">
      <alignment horizontal="left" vertical="center" wrapText="1"/>
    </xf>
    <xf numFmtId="0" fontId="0" fillId="5" borderId="20" xfId="0" applyFill="1" applyBorder="1" applyAlignment="1">
      <alignment horizontal="left" vertical="center"/>
    </xf>
    <xf numFmtId="0" fontId="0" fillId="0" borderId="24" xfId="0" applyBorder="1" applyAlignment="1">
      <alignment horizontal="center" vertical="center" wrapText="1"/>
    </xf>
    <xf numFmtId="0" fontId="0" fillId="0" borderId="63" xfId="0" applyBorder="1" applyAlignment="1">
      <alignment horizontal="center" vertical="center" wrapText="1"/>
    </xf>
    <xf numFmtId="0" fontId="0" fillId="0" borderId="18" xfId="0" applyBorder="1" applyAlignment="1">
      <alignment horizontal="center" vertical="center" wrapText="1"/>
    </xf>
    <xf numFmtId="0" fontId="0" fillId="0" borderId="64" xfId="0" applyBorder="1" applyAlignment="1">
      <alignment horizontal="center" vertical="center" wrapText="1"/>
    </xf>
    <xf numFmtId="0" fontId="0" fillId="5" borderId="52" xfId="0" applyFill="1" applyBorder="1" applyAlignment="1">
      <alignment horizontal="center" vertical="center"/>
    </xf>
    <xf numFmtId="0" fontId="0" fillId="5" borderId="20" xfId="0" applyFill="1" applyBorder="1" applyAlignment="1">
      <alignment horizontal="center" vertical="center"/>
    </xf>
    <xf numFmtId="0" fontId="11" fillId="6" borderId="11" xfId="0" applyFont="1" applyFill="1" applyBorder="1" applyAlignment="1" applyProtection="1">
      <alignment horizontal="center" wrapText="1"/>
      <protection/>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5" fillId="6" borderId="0" xfId="0" applyFont="1" applyFill="1" applyBorder="1" applyAlignment="1" applyProtection="1">
      <alignment horizontal="left"/>
      <protection/>
    </xf>
    <xf numFmtId="0" fontId="11" fillId="6" borderId="16" xfId="0" applyFont="1" applyFill="1" applyBorder="1" applyAlignment="1" applyProtection="1">
      <alignment horizontal="center" wrapText="1"/>
      <protection/>
    </xf>
    <xf numFmtId="0" fontId="3" fillId="6" borderId="38"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0" fillId="0" borderId="45" xfId="0" applyBorder="1"/>
    <xf numFmtId="0" fontId="0" fillId="0" borderId="22" xfId="0" applyBorder="1"/>
    <xf numFmtId="0" fontId="31" fillId="6" borderId="11" xfId="0" applyFont="1" applyFill="1" applyBorder="1" applyAlignment="1">
      <alignment horizontal="center"/>
    </xf>
    <xf numFmtId="0" fontId="5" fillId="6" borderId="0" xfId="0" applyFont="1" applyFill="1" applyBorder="1" applyAlignment="1">
      <alignment horizontal="center" vertical="center" wrapText="1"/>
    </xf>
    <xf numFmtId="0" fontId="32" fillId="15" borderId="2" xfId="0" applyFont="1" applyFill="1" applyBorder="1" applyAlignment="1">
      <alignment horizontal="center"/>
    </xf>
    <xf numFmtId="0" fontId="57" fillId="6" borderId="11" xfId="0" applyFont="1" applyFill="1" applyBorder="1" applyAlignment="1">
      <alignment horizontal="left" vertical="top" wrapText="1"/>
    </xf>
    <xf numFmtId="0" fontId="24" fillId="0" borderId="46" xfId="0" applyFont="1" applyFill="1" applyBorder="1" applyAlignment="1">
      <alignment horizontal="center"/>
    </xf>
    <xf numFmtId="0" fontId="24" fillId="0" borderId="65" xfId="0" applyFont="1" applyFill="1" applyBorder="1" applyAlignment="1">
      <alignment horizontal="center"/>
    </xf>
    <xf numFmtId="0" fontId="27" fillId="6" borderId="16" xfId="0" applyFont="1" applyFill="1" applyBorder="1"/>
    <xf numFmtId="0" fontId="47" fillId="15" borderId="2" xfId="0" applyFont="1" applyFill="1" applyBorder="1" applyAlignment="1">
      <alignment horizontal="center"/>
    </xf>
    <xf numFmtId="0" fontId="0" fillId="0" borderId="38"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39" fillId="8" borderId="40" xfId="0" applyFont="1" applyFill="1" applyBorder="1" applyAlignment="1">
      <alignment horizontal="center" vertical="center"/>
    </xf>
    <xf numFmtId="0" fontId="39" fillId="8" borderId="44" xfId="0" applyFont="1" applyFill="1" applyBorder="1" applyAlignment="1">
      <alignment horizontal="center" vertical="center"/>
    </xf>
    <xf numFmtId="0" fontId="36" fillId="9" borderId="19" xfId="23" applyFill="1" applyBorder="1" applyAlignment="1" applyProtection="1">
      <alignment horizontal="center" vertical="center"/>
      <protection locked="0"/>
    </xf>
    <xf numFmtId="0" fontId="36" fillId="9" borderId="39" xfId="23" applyFill="1" applyBorder="1" applyAlignment="1" applyProtection="1">
      <alignment horizontal="center" vertical="center"/>
      <protection locked="0"/>
    </xf>
    <xf numFmtId="0" fontId="39" fillId="8" borderId="40" xfId="0" applyFont="1" applyFill="1" applyBorder="1" applyAlignment="1" applyProtection="1">
      <alignment horizontal="center" vertical="center"/>
      <protection/>
    </xf>
    <xf numFmtId="0" fontId="39" fillId="8" borderId="44" xfId="0" applyFont="1" applyFill="1" applyBorder="1" applyAlignment="1" applyProtection="1">
      <alignment horizontal="center" vertical="center"/>
      <protection/>
    </xf>
    <xf numFmtId="0" fontId="36" fillId="9" borderId="19" xfId="23" applyFill="1" applyBorder="1" applyAlignment="1" applyProtection="1">
      <alignment horizontal="center"/>
      <protection locked="0"/>
    </xf>
    <xf numFmtId="0" fontId="36" fillId="9" borderId="39" xfId="23" applyFill="1" applyBorder="1" applyAlignment="1" applyProtection="1">
      <alignment horizontal="center"/>
      <protection locked="0"/>
    </xf>
    <xf numFmtId="0" fontId="39" fillId="8" borderId="19" xfId="0" applyFont="1" applyFill="1" applyBorder="1" applyAlignment="1" applyProtection="1">
      <alignment horizontal="center" vertical="center" wrapText="1"/>
      <protection/>
    </xf>
    <xf numFmtId="0" fontId="39" fillId="8" borderId="31" xfId="0" applyFont="1" applyFill="1" applyBorder="1" applyAlignment="1" applyProtection="1">
      <alignment horizontal="center" vertical="center" wrapText="1"/>
      <protection/>
    </xf>
    <xf numFmtId="0" fontId="44" fillId="9" borderId="19" xfId="23" applyFont="1" applyFill="1" applyBorder="1" applyAlignment="1" applyProtection="1">
      <alignment horizontal="center" vertical="center"/>
      <protection locked="0"/>
    </xf>
    <xf numFmtId="0" fontId="44" fillId="9" borderId="31" xfId="23" applyFont="1" applyFill="1" applyBorder="1" applyAlignment="1" applyProtection="1">
      <alignment horizontal="center" vertical="center"/>
      <protection locked="0"/>
    </xf>
    <xf numFmtId="0" fontId="0" fillId="10" borderId="67" xfId="0" applyFill="1" applyBorder="1" applyAlignment="1" applyProtection="1">
      <alignment horizontal="center" vertical="center"/>
      <protection/>
    </xf>
    <xf numFmtId="0" fontId="0" fillId="10" borderId="51" xfId="0" applyFill="1" applyBorder="1" applyAlignment="1" applyProtection="1">
      <alignment horizontal="center" vertical="center"/>
      <protection/>
    </xf>
    <xf numFmtId="0" fontId="0" fillId="10" borderId="27" xfId="0" applyFill="1" applyBorder="1" applyAlignment="1" applyProtection="1">
      <alignment horizontal="center" vertical="center"/>
      <protection/>
    </xf>
    <xf numFmtId="0" fontId="36" fillId="9" borderId="38" xfId="23" applyFill="1" applyBorder="1" applyAlignment="1" applyProtection="1">
      <alignment horizontal="center" vertical="center"/>
      <protection locked="0"/>
    </xf>
    <xf numFmtId="0" fontId="36" fillId="9" borderId="34" xfId="23" applyFill="1" applyBorder="1" applyAlignment="1" applyProtection="1">
      <alignment horizontal="center" vertical="center"/>
      <protection locked="0"/>
    </xf>
    <xf numFmtId="0" fontId="36" fillId="9" borderId="37" xfId="23" applyFill="1" applyBorder="1" applyAlignment="1" applyProtection="1">
      <alignment horizontal="center" vertical="center"/>
      <protection locked="0"/>
    </xf>
    <xf numFmtId="0" fontId="36" fillId="9" borderId="35" xfId="23" applyFill="1" applyBorder="1" applyAlignment="1" applyProtection="1">
      <alignment horizontal="center" vertical="center"/>
      <protection locked="0"/>
    </xf>
    <xf numFmtId="10" fontId="36" fillId="9" borderId="19" xfId="23" applyNumberFormat="1" applyFill="1" applyBorder="1" applyAlignment="1" applyProtection="1">
      <alignment horizontal="center" vertical="center"/>
      <protection locked="0"/>
    </xf>
    <xf numFmtId="10" fontId="36" fillId="9" borderId="31" xfId="23" applyNumberFormat="1" applyFill="1" applyBorder="1" applyAlignment="1" applyProtection="1">
      <alignment horizontal="center" vertical="center"/>
      <protection locked="0"/>
    </xf>
    <xf numFmtId="0" fontId="25" fillId="6" borderId="11" xfId="0" applyFont="1" applyFill="1" applyBorder="1" applyAlignment="1">
      <alignment horizontal="center" vertical="center"/>
    </xf>
    <xf numFmtId="0" fontId="58" fillId="6" borderId="10" xfId="0" applyFont="1" applyFill="1" applyBorder="1" applyAlignment="1">
      <alignment horizontal="center" vertical="top" wrapText="1"/>
    </xf>
    <xf numFmtId="0" fontId="58" fillId="6" borderId="11" xfId="0" applyFont="1" applyFill="1" applyBorder="1" applyAlignment="1">
      <alignment horizontal="center" vertical="top" wrapText="1"/>
    </xf>
    <xf numFmtId="0" fontId="16" fillId="6" borderId="10" xfId="0" applyFont="1" applyFill="1" applyBorder="1" applyAlignment="1">
      <alignment horizontal="center" vertical="top" wrapText="1"/>
    </xf>
    <xf numFmtId="0" fontId="23" fillId="6" borderId="11" xfId="0" applyFont="1" applyFill="1" applyBorder="1" applyAlignment="1">
      <alignment horizontal="center" vertical="top" wrapText="1"/>
    </xf>
    <xf numFmtId="0" fontId="21" fillId="6" borderId="15" xfId="20" applyFill="1" applyBorder="1" applyAlignment="1" applyProtection="1">
      <alignment horizontal="center" vertical="top" wrapText="1"/>
      <protection/>
    </xf>
    <xf numFmtId="0" fontId="21" fillId="6" borderId="16" xfId="20" applyFill="1" applyBorder="1" applyAlignment="1" applyProtection="1">
      <alignment horizontal="center" vertical="top" wrapText="1"/>
      <protection/>
    </xf>
    <xf numFmtId="0" fontId="33" fillId="5" borderId="19" xfId="0" applyFont="1" applyFill="1" applyBorder="1" applyAlignment="1">
      <alignment horizontal="center" vertical="center"/>
    </xf>
    <xf numFmtId="0" fontId="33" fillId="5" borderId="36" xfId="0" applyFont="1" applyFill="1" applyBorder="1" applyAlignment="1">
      <alignment horizontal="center" vertical="center"/>
    </xf>
    <xf numFmtId="0" fontId="33" fillId="5" borderId="31" xfId="0" applyFont="1" applyFill="1" applyBorder="1" applyAlignment="1">
      <alignment horizontal="center" vertical="center"/>
    </xf>
    <xf numFmtId="0" fontId="0" fillId="0" borderId="38"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44" fillId="4" borderId="19" xfId="23" applyFont="1" applyBorder="1" applyAlignment="1" applyProtection="1">
      <alignment horizontal="center" vertical="center"/>
      <protection locked="0"/>
    </xf>
    <xf numFmtId="0" fontId="44" fillId="4" borderId="31" xfId="23" applyFont="1" applyBorder="1" applyAlignment="1" applyProtection="1">
      <alignment horizontal="center" vertical="center"/>
      <protection locked="0"/>
    </xf>
    <xf numFmtId="0" fontId="39" fillId="8" borderId="47" xfId="0" applyFont="1" applyFill="1" applyBorder="1" applyAlignment="1" applyProtection="1">
      <alignment horizontal="center" vertical="center"/>
      <protection/>
    </xf>
    <xf numFmtId="0" fontId="36" fillId="4" borderId="19" xfId="23" applyBorder="1" applyAlignment="1" applyProtection="1">
      <alignment horizontal="left" vertical="center" wrapText="1"/>
      <protection locked="0"/>
    </xf>
    <xf numFmtId="0" fontId="36" fillId="4" borderId="36" xfId="23" applyBorder="1" applyAlignment="1" applyProtection="1">
      <alignment horizontal="left" vertical="center" wrapText="1"/>
      <protection locked="0"/>
    </xf>
    <xf numFmtId="0" fontId="36" fillId="4" borderId="39" xfId="23" applyBorder="1" applyAlignment="1" applyProtection="1">
      <alignment horizontal="left" vertical="center" wrapText="1"/>
      <protection locked="0"/>
    </xf>
    <xf numFmtId="0" fontId="36" fillId="9" borderId="49" xfId="23" applyFill="1" applyBorder="1" applyAlignment="1" applyProtection="1">
      <alignment horizontal="left" vertical="center" wrapText="1"/>
      <protection locked="0"/>
    </xf>
    <xf numFmtId="0" fontId="36" fillId="9" borderId="36" xfId="23" applyFill="1" applyBorder="1" applyAlignment="1" applyProtection="1">
      <alignment horizontal="left" vertical="center" wrapText="1"/>
      <protection locked="0"/>
    </xf>
    <xf numFmtId="0" fontId="36" fillId="9" borderId="39" xfId="23" applyFill="1" applyBorder="1" applyAlignment="1" applyProtection="1">
      <alignment horizontal="left" vertical="center" wrapText="1"/>
      <protection locked="0"/>
    </xf>
    <xf numFmtId="0" fontId="36" fillId="9" borderId="19" xfId="23" applyFill="1" applyBorder="1" applyAlignment="1" applyProtection="1">
      <alignment horizontal="left" vertical="center" wrapText="1"/>
      <protection locked="0"/>
    </xf>
    <xf numFmtId="0" fontId="0" fillId="0" borderId="66" xfId="0" applyBorder="1" applyAlignment="1" applyProtection="1">
      <alignment horizontal="left" vertical="center" wrapText="1"/>
      <protection/>
    </xf>
    <xf numFmtId="0" fontId="0" fillId="10" borderId="38" xfId="0" applyFill="1" applyBorder="1" applyAlignment="1" applyProtection="1">
      <alignment horizontal="left" vertical="center" wrapText="1"/>
      <protection/>
    </xf>
    <xf numFmtId="0" fontId="0" fillId="10" borderId="34" xfId="0" applyFill="1" applyBorder="1" applyAlignment="1" applyProtection="1">
      <alignment horizontal="left" vertical="center" wrapText="1"/>
      <protection/>
    </xf>
    <xf numFmtId="0" fontId="39" fillId="8" borderId="57" xfId="0" applyFont="1" applyFill="1" applyBorder="1" applyAlignment="1" applyProtection="1">
      <alignment horizontal="center" vertical="center"/>
      <protection/>
    </xf>
    <xf numFmtId="0" fontId="0" fillId="0" borderId="63"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10" borderId="46" xfId="0" applyFill="1" applyBorder="1" applyAlignment="1" applyProtection="1">
      <alignment horizontal="center" vertical="center"/>
      <protection/>
    </xf>
    <xf numFmtId="0" fontId="0" fillId="10" borderId="45" xfId="0" applyFill="1" applyBorder="1" applyAlignment="1" applyProtection="1">
      <alignment horizontal="center" vertical="center"/>
      <protection/>
    </xf>
    <xf numFmtId="0" fontId="0" fillId="10" borderId="22" xfId="0" applyFill="1" applyBorder="1" applyAlignment="1" applyProtection="1">
      <alignment horizontal="center" vertical="center"/>
      <protection/>
    </xf>
    <xf numFmtId="0" fontId="0" fillId="10" borderId="38" xfId="0" applyFill="1" applyBorder="1" applyAlignment="1" applyProtection="1">
      <alignment horizontal="center" vertical="center" wrapText="1"/>
      <protection/>
    </xf>
    <xf numFmtId="0" fontId="0" fillId="10" borderId="66" xfId="0" applyFill="1" applyBorder="1" applyAlignment="1" applyProtection="1">
      <alignment horizontal="center" vertical="center" wrapText="1"/>
      <protection/>
    </xf>
    <xf numFmtId="0" fontId="0" fillId="10" borderId="34" xfId="0" applyFill="1" applyBorder="1" applyAlignment="1" applyProtection="1">
      <alignment horizontal="center" vertical="center" wrapText="1"/>
      <protection/>
    </xf>
    <xf numFmtId="0" fontId="36" fillId="4" borderId="19" xfId="23" applyBorder="1" applyAlignment="1" applyProtection="1">
      <alignment horizontal="center" vertical="center" wrapText="1"/>
      <protection locked="0"/>
    </xf>
    <xf numFmtId="0" fontId="36" fillId="4" borderId="39" xfId="23" applyBorder="1" applyAlignment="1" applyProtection="1">
      <alignment horizontal="center" vertical="center" wrapText="1"/>
      <protection locked="0"/>
    </xf>
    <xf numFmtId="0" fontId="36" fillId="4" borderId="38" xfId="23" applyBorder="1" applyAlignment="1" applyProtection="1">
      <alignment horizontal="center" vertical="center"/>
      <protection locked="0"/>
    </xf>
    <xf numFmtId="0" fontId="36" fillId="4" borderId="34" xfId="23" applyBorder="1" applyAlignment="1" applyProtection="1">
      <alignment horizontal="center" vertical="center"/>
      <protection locked="0"/>
    </xf>
    <xf numFmtId="0" fontId="36" fillId="4" borderId="38" xfId="23" applyFill="1" applyBorder="1" applyAlignment="1" applyProtection="1">
      <alignment horizontal="center" vertical="center"/>
      <protection locked="0"/>
    </xf>
    <xf numFmtId="0" fontId="36" fillId="4" borderId="34" xfId="23" applyFill="1" applyBorder="1" applyAlignment="1" applyProtection="1">
      <alignment horizontal="center" vertical="center"/>
      <protection locked="0"/>
    </xf>
    <xf numFmtId="0" fontId="36" fillId="4" borderId="37" xfId="23" applyBorder="1" applyAlignment="1" applyProtection="1">
      <alignment horizontal="center" vertical="center"/>
      <protection locked="0"/>
    </xf>
    <xf numFmtId="0" fontId="36" fillId="4" borderId="35" xfId="23" applyBorder="1" applyAlignment="1" applyProtection="1">
      <alignment horizontal="center" vertical="center"/>
      <protection locked="0"/>
    </xf>
    <xf numFmtId="0" fontId="0" fillId="0" borderId="32" xfId="0" applyBorder="1" applyAlignment="1" applyProtection="1">
      <alignment horizontal="center" vertical="center" wrapText="1"/>
      <protection/>
    </xf>
    <xf numFmtId="3" fontId="36" fillId="4" borderId="38" xfId="23" applyNumberFormat="1" applyFill="1" applyBorder="1" applyAlignment="1" applyProtection="1">
      <alignment horizontal="center" vertical="center"/>
      <protection locked="0"/>
    </xf>
    <xf numFmtId="0" fontId="39" fillId="8" borderId="53" xfId="0" applyFont="1" applyFill="1" applyBorder="1" applyAlignment="1" applyProtection="1">
      <alignment horizontal="center" vertical="center"/>
      <protection/>
    </xf>
    <xf numFmtId="0" fontId="39" fillId="8" borderId="57" xfId="0" applyFont="1" applyFill="1" applyBorder="1" applyAlignment="1">
      <alignment horizontal="center" vertical="center"/>
    </xf>
    <xf numFmtId="0" fontId="39" fillId="8" borderId="53" xfId="0" applyFont="1" applyFill="1" applyBorder="1" applyAlignment="1">
      <alignment horizontal="center" vertical="center"/>
    </xf>
    <xf numFmtId="0" fontId="36" fillId="4" borderId="19" xfId="23" applyBorder="1" applyAlignment="1" applyProtection="1">
      <alignment horizontal="center" vertical="center"/>
      <protection locked="0"/>
    </xf>
    <xf numFmtId="0" fontId="36" fillId="4" borderId="31" xfId="23" applyBorder="1" applyAlignment="1" applyProtection="1">
      <alignment horizontal="center" vertical="center"/>
      <protection locked="0"/>
    </xf>
    <xf numFmtId="0" fontId="36" fillId="9" borderId="31" xfId="23" applyFill="1" applyBorder="1" applyAlignment="1" applyProtection="1">
      <alignment horizontal="center" vertical="center"/>
      <protection locked="0"/>
    </xf>
    <xf numFmtId="0" fontId="36" fillId="4" borderId="31" xfId="23" applyBorder="1" applyAlignment="1" applyProtection="1">
      <alignment horizontal="center" vertical="center" wrapText="1"/>
      <protection locked="0"/>
    </xf>
    <xf numFmtId="0" fontId="0" fillId="0" borderId="32" xfId="0" applyBorder="1" applyAlignment="1" applyProtection="1">
      <alignment horizontal="left" vertical="center" wrapText="1"/>
      <protection/>
    </xf>
    <xf numFmtId="0" fontId="39" fillId="8" borderId="19" xfId="0" applyFont="1" applyFill="1" applyBorder="1" applyAlignment="1">
      <alignment horizontal="center" vertical="center" wrapText="1"/>
    </xf>
    <xf numFmtId="0" fontId="39" fillId="8" borderId="31" xfId="0" applyFont="1" applyFill="1" applyBorder="1" applyAlignment="1">
      <alignment horizontal="center" vertical="center" wrapText="1"/>
    </xf>
    <xf numFmtId="0" fontId="36" fillId="9" borderId="19" xfId="23" applyFill="1" applyBorder="1" applyAlignment="1" applyProtection="1">
      <alignment horizontal="center" vertical="center" wrapText="1"/>
      <protection locked="0"/>
    </xf>
    <xf numFmtId="0" fontId="36" fillId="9" borderId="39" xfId="23" applyFill="1" applyBorder="1" applyAlignment="1" applyProtection="1">
      <alignment horizontal="center" vertical="center" wrapText="1"/>
      <protection locked="0"/>
    </xf>
    <xf numFmtId="0" fontId="39" fillId="8" borderId="39" xfId="0" applyFont="1" applyFill="1" applyBorder="1" applyAlignment="1">
      <alignment horizontal="center" vertical="center" wrapText="1"/>
    </xf>
    <xf numFmtId="0" fontId="39" fillId="8" borderId="39" xfId="0" applyFont="1" applyFill="1" applyBorder="1" applyAlignment="1" applyProtection="1">
      <alignment horizontal="center" vertical="center" wrapText="1"/>
      <protection/>
    </xf>
    <xf numFmtId="0" fontId="0" fillId="10" borderId="66" xfId="0" applyFill="1" applyBorder="1" applyAlignment="1" applyProtection="1">
      <alignment horizontal="left" vertical="center" wrapText="1"/>
      <protection/>
    </xf>
    <xf numFmtId="0" fontId="36" fillId="4" borderId="19" xfId="23" applyBorder="1" applyAlignment="1" applyProtection="1">
      <alignment horizontal="center"/>
      <protection locked="0"/>
    </xf>
    <xf numFmtId="0" fontId="36" fillId="4" borderId="39" xfId="23" applyBorder="1" applyAlignment="1" applyProtection="1">
      <alignment horizontal="center"/>
      <protection locked="0"/>
    </xf>
    <xf numFmtId="0" fontId="36" fillId="9" borderId="36" xfId="23" applyFill="1" applyBorder="1" applyAlignment="1" applyProtection="1">
      <alignment horizontal="center" vertical="center"/>
      <protection locked="0"/>
    </xf>
    <xf numFmtId="0" fontId="36" fillId="9" borderId="49" xfId="23" applyFill="1" applyBorder="1" applyAlignment="1" applyProtection="1">
      <alignment horizontal="center" vertical="center" wrapText="1"/>
      <protection locked="0"/>
    </xf>
    <xf numFmtId="0" fontId="36" fillId="9" borderId="31" xfId="23" applyFill="1" applyBorder="1" applyAlignment="1" applyProtection="1">
      <alignment horizontal="center" vertical="center" wrapText="1"/>
      <protection locked="0"/>
    </xf>
    <xf numFmtId="0" fontId="39" fillId="8" borderId="36" xfId="0" applyFont="1" applyFill="1" applyBorder="1" applyAlignment="1">
      <alignment horizontal="center" vertical="center" wrapText="1"/>
    </xf>
    <xf numFmtId="0" fontId="39" fillId="8" borderId="36" xfId="0" applyFont="1" applyFill="1" applyBorder="1" applyAlignment="1" applyProtection="1">
      <alignment horizontal="center" vertical="center" wrapText="1"/>
      <protection/>
    </xf>
    <xf numFmtId="0" fontId="36" fillId="4" borderId="36" xfId="23" applyBorder="1" applyAlignment="1" applyProtection="1">
      <alignment horizontal="center" vertical="center"/>
      <protection locked="0"/>
    </xf>
    <xf numFmtId="10" fontId="36" fillId="4" borderId="19" xfId="23" applyNumberFormat="1" applyBorder="1" applyAlignment="1" applyProtection="1">
      <alignment horizontal="center" vertical="center" wrapText="1"/>
      <protection locked="0"/>
    </xf>
    <xf numFmtId="10" fontId="36" fillId="4" borderId="31" xfId="23" applyNumberFormat="1" applyBorder="1" applyAlignment="1" applyProtection="1">
      <alignment horizontal="center" vertical="center" wrapText="1"/>
      <protection locked="0"/>
    </xf>
    <xf numFmtId="0" fontId="36" fillId="4" borderId="36" xfId="23" applyBorder="1" applyAlignment="1" applyProtection="1">
      <alignment horizontal="center" vertical="center" wrapText="1"/>
      <protection locked="0"/>
    </xf>
    <xf numFmtId="9" fontId="36" fillId="9" borderId="49" xfId="23" applyNumberFormat="1" applyFill="1" applyBorder="1" applyAlignment="1" applyProtection="1">
      <alignment horizontal="center" vertical="center" wrapText="1"/>
      <protection locked="0"/>
    </xf>
    <xf numFmtId="0" fontId="39" fillId="8" borderId="40" xfId="0" applyFont="1" applyFill="1" applyBorder="1" applyAlignment="1">
      <alignment horizontal="center" vertical="center" wrapText="1"/>
    </xf>
    <xf numFmtId="0" fontId="39" fillId="8" borderId="53" xfId="0" applyFont="1" applyFill="1" applyBorder="1" applyAlignment="1">
      <alignment horizontal="center" vertical="center" wrapText="1"/>
    </xf>
    <xf numFmtId="0" fontId="39" fillId="8" borderId="47" xfId="0" applyFont="1" applyFill="1" applyBorder="1" applyAlignment="1">
      <alignment horizontal="center" vertical="center"/>
    </xf>
    <xf numFmtId="0" fontId="39" fillId="8" borderId="57" xfId="0" applyFont="1" applyFill="1" applyBorder="1" applyAlignment="1">
      <alignment horizontal="center" vertical="center" wrapText="1"/>
    </xf>
    <xf numFmtId="0" fontId="0" fillId="0" borderId="18" xfId="0" applyBorder="1" applyAlignment="1" applyProtection="1">
      <alignment horizontal="left" vertical="center" wrapText="1"/>
      <protection/>
    </xf>
    <xf numFmtId="0" fontId="39" fillId="8" borderId="57" xfId="0" applyFont="1" applyFill="1" applyBorder="1" applyAlignment="1" applyProtection="1">
      <alignment horizontal="center" vertical="center" wrapText="1"/>
      <protection/>
    </xf>
    <xf numFmtId="0" fontId="39" fillId="8" borderId="53" xfId="0" applyFont="1" applyFill="1" applyBorder="1" applyAlignment="1" applyProtection="1">
      <alignment horizontal="center" vertical="center" wrapText="1"/>
      <protection/>
    </xf>
    <xf numFmtId="0" fontId="36" fillId="9" borderId="38" xfId="23" applyFill="1" applyBorder="1" applyAlignment="1" applyProtection="1">
      <alignment horizontal="center" vertical="center" wrapText="1"/>
      <protection locked="0"/>
    </xf>
    <xf numFmtId="0" fontId="36" fillId="9" borderId="34" xfId="23" applyFill="1" applyBorder="1" applyAlignment="1" applyProtection="1">
      <alignment horizontal="center" vertical="center" wrapText="1"/>
      <protection locked="0"/>
    </xf>
    <xf numFmtId="0" fontId="36" fillId="9" borderId="37" xfId="23" applyFill="1" applyBorder="1" applyAlignment="1" applyProtection="1">
      <alignment horizontal="center" vertical="center" wrapText="1"/>
      <protection locked="0"/>
    </xf>
    <xf numFmtId="0" fontId="36" fillId="9" borderId="35" xfId="23" applyFill="1" applyBorder="1" applyAlignment="1" applyProtection="1">
      <alignment horizontal="center" vertical="center" wrapText="1"/>
      <protection locked="0"/>
    </xf>
    <xf numFmtId="0" fontId="36" fillId="9" borderId="38" xfId="23" applyFill="1" applyBorder="1" applyAlignment="1" applyProtection="1">
      <alignment horizontal="center" wrapText="1"/>
      <protection locked="0"/>
    </xf>
    <xf numFmtId="0" fontId="36" fillId="9" borderId="34" xfId="23" applyFill="1" applyBorder="1" applyAlignment="1" applyProtection="1">
      <alignment horizontal="center" wrapText="1"/>
      <protection locked="0"/>
    </xf>
    <xf numFmtId="0" fontId="36" fillId="9" borderId="37" xfId="23" applyFill="1" applyBorder="1" applyAlignment="1" applyProtection="1">
      <alignment horizontal="center" wrapText="1"/>
      <protection locked="0"/>
    </xf>
    <xf numFmtId="0" fontId="36" fillId="9" borderId="35" xfId="23" applyFill="1" applyBorder="1" applyAlignment="1" applyProtection="1">
      <alignment horizontal="center" wrapText="1"/>
      <protection locked="0"/>
    </xf>
    <xf numFmtId="0" fontId="36" fillId="4" borderId="38" xfId="23" applyBorder="1" applyAlignment="1" applyProtection="1">
      <alignment horizontal="center" vertical="center" wrapText="1"/>
      <protection locked="0"/>
    </xf>
    <xf numFmtId="0" fontId="36" fillId="4" borderId="34" xfId="23" applyBorder="1" applyAlignment="1" applyProtection="1">
      <alignment horizontal="center" vertical="center" wrapText="1"/>
      <protection locked="0"/>
    </xf>
    <xf numFmtId="0" fontId="36" fillId="4" borderId="37" xfId="23" applyBorder="1" applyAlignment="1" applyProtection="1">
      <alignment horizontal="center" vertical="center" wrapText="1"/>
      <protection locked="0"/>
    </xf>
    <xf numFmtId="0" fontId="36" fillId="4" borderId="35" xfId="23" applyBorder="1" applyAlignment="1" applyProtection="1">
      <alignment horizontal="center" vertical="center" wrapText="1"/>
      <protection locked="0"/>
    </xf>
    <xf numFmtId="0" fontId="44" fillId="4" borderId="19" xfId="23" applyFont="1" applyBorder="1" applyAlignment="1" applyProtection="1">
      <alignment horizontal="center" vertical="center" wrapText="1"/>
      <protection locked="0"/>
    </xf>
    <xf numFmtId="0" fontId="44" fillId="4" borderId="39" xfId="23" applyFont="1" applyBorder="1" applyAlignment="1" applyProtection="1">
      <alignment horizontal="center" vertical="center" wrapText="1"/>
      <protection locked="0"/>
    </xf>
    <xf numFmtId="0" fontId="44" fillId="9" borderId="19" xfId="23" applyFont="1" applyFill="1" applyBorder="1" applyAlignment="1" applyProtection="1">
      <alignment horizontal="center" vertical="center" wrapText="1"/>
      <protection locked="0"/>
    </xf>
    <xf numFmtId="0" fontId="44" fillId="9" borderId="39" xfId="23" applyFont="1" applyFill="1" applyBorder="1" applyAlignment="1" applyProtection="1">
      <alignment horizontal="center" vertical="center" wrapText="1"/>
      <protection locked="0"/>
    </xf>
    <xf numFmtId="0" fontId="44" fillId="9" borderId="38" xfId="23" applyFont="1" applyFill="1" applyBorder="1" applyAlignment="1" applyProtection="1">
      <alignment horizontal="center" vertical="center"/>
      <protection locked="0"/>
    </xf>
    <xf numFmtId="0" fontId="44" fillId="9" borderId="34" xfId="23" applyFont="1" applyFill="1" applyBorder="1" applyAlignment="1" applyProtection="1">
      <alignment horizontal="center" vertical="center"/>
      <protection locked="0"/>
    </xf>
    <xf numFmtId="0" fontId="44" fillId="4" borderId="38" xfId="23" applyFont="1" applyBorder="1" applyAlignment="1" applyProtection="1">
      <alignment horizontal="center" vertical="center"/>
      <protection locked="0"/>
    </xf>
    <xf numFmtId="0" fontId="44" fillId="4" borderId="34" xfId="23" applyFont="1" applyBorder="1" applyAlignment="1" applyProtection="1">
      <alignment horizontal="center" vertical="center"/>
      <protection locked="0"/>
    </xf>
    <xf numFmtId="0" fontId="44" fillId="4" borderId="37" xfId="23" applyFont="1" applyBorder="1" applyAlignment="1" applyProtection="1">
      <alignment horizontal="center" vertical="center"/>
      <protection locked="0"/>
    </xf>
    <xf numFmtId="0" fontId="44" fillId="4" borderId="35" xfId="23" applyFont="1" applyBorder="1" applyAlignment="1" applyProtection="1">
      <alignment horizontal="center" vertical="center"/>
      <protection locked="0"/>
    </xf>
    <xf numFmtId="0" fontId="59" fillId="0" borderId="32" xfId="0" applyFont="1" applyBorder="1" applyAlignment="1" applyProtection="1">
      <alignment horizontal="left" vertical="center" wrapText="1"/>
      <protection/>
    </xf>
    <xf numFmtId="0" fontId="37" fillId="0" borderId="0" xfId="0" applyFont="1" applyAlignment="1" applyProtection="1">
      <alignment horizontal="left"/>
      <protection/>
    </xf>
    <xf numFmtId="0" fontId="0" fillId="10" borderId="63" xfId="0" applyFill="1" applyBorder="1" applyAlignment="1" applyProtection="1">
      <alignment horizontal="left" vertical="center" wrapText="1"/>
      <protection/>
    </xf>
    <xf numFmtId="0" fontId="0" fillId="10" borderId="68" xfId="0" applyFill="1" applyBorder="1" applyAlignment="1" applyProtection="1">
      <alignment horizontal="left" vertical="center" wrapText="1"/>
      <protection/>
    </xf>
    <xf numFmtId="0" fontId="0" fillId="10" borderId="64" xfId="0" applyFill="1" applyBorder="1" applyAlignment="1" applyProtection="1">
      <alignment horizontal="left" vertical="center" wrapText="1"/>
      <protection/>
    </xf>
    <xf numFmtId="0" fontId="39" fillId="8" borderId="40" xfId="0" applyFont="1" applyFill="1" applyBorder="1" applyAlignment="1" applyProtection="1">
      <alignment horizontal="center" vertical="center" wrapText="1"/>
      <protection/>
    </xf>
    <xf numFmtId="0" fontId="59" fillId="0" borderId="38" xfId="0" applyFont="1" applyBorder="1" applyAlignment="1" applyProtection="1">
      <alignment horizontal="left" vertical="center" wrapText="1"/>
      <protection/>
    </xf>
    <xf numFmtId="0" fontId="59" fillId="0" borderId="34" xfId="0" applyFont="1" applyBorder="1" applyAlignment="1" applyProtection="1">
      <alignment horizontal="left" vertical="center" wrapText="1"/>
      <protection/>
    </xf>
    <xf numFmtId="0" fontId="60" fillId="8" borderId="19" xfId="0" applyFont="1" applyFill="1" applyBorder="1" applyAlignment="1" applyProtection="1">
      <alignment horizontal="center" vertical="center" wrapText="1"/>
      <protection/>
    </xf>
    <xf numFmtId="0" fontId="60" fillId="8" borderId="39" xfId="0" applyFont="1" applyFill="1" applyBorder="1" applyAlignment="1" applyProtection="1">
      <alignment horizontal="center" vertical="center" wrapText="1"/>
      <protection/>
    </xf>
    <xf numFmtId="0" fontId="60" fillId="8" borderId="36" xfId="0" applyFont="1" applyFill="1" applyBorder="1" applyAlignment="1" applyProtection="1">
      <alignment horizontal="center" vertical="center" wrapText="1"/>
      <protection/>
    </xf>
    <xf numFmtId="0" fontId="48" fillId="4" borderId="36" xfId="23" applyFont="1" applyBorder="1" applyAlignment="1" applyProtection="1">
      <alignment horizontal="center" vertical="center"/>
      <protection locked="0"/>
    </xf>
    <xf numFmtId="0" fontId="48" fillId="9" borderId="36" xfId="23" applyFont="1" applyFill="1" applyBorder="1" applyAlignment="1" applyProtection="1">
      <alignment horizontal="center" vertical="center"/>
      <protection locked="0"/>
    </xf>
    <xf numFmtId="0" fontId="48" fillId="9" borderId="39" xfId="23" applyFont="1" applyFill="1" applyBorder="1" applyAlignment="1" applyProtection="1">
      <alignment horizontal="center" vertical="center"/>
      <protection locked="0"/>
    </xf>
    <xf numFmtId="0" fontId="59" fillId="10" borderId="38" xfId="0" applyFont="1" applyFill="1" applyBorder="1" applyAlignment="1" applyProtection="1">
      <alignment horizontal="left" vertical="center" wrapText="1"/>
      <protection/>
    </xf>
    <xf numFmtId="0" fontId="59" fillId="10" borderId="34" xfId="0" applyFont="1" applyFill="1" applyBorder="1" applyAlignment="1" applyProtection="1">
      <alignment horizontal="left" vertical="center" wrapText="1"/>
      <protection/>
    </xf>
    <xf numFmtId="0" fontId="60" fillId="8" borderId="34" xfId="0" applyFont="1" applyFill="1" applyBorder="1" applyAlignment="1" applyProtection="1">
      <alignment horizontal="center" vertical="center"/>
      <protection/>
    </xf>
    <xf numFmtId="0" fontId="60" fillId="8" borderId="18" xfId="0" applyFont="1" applyFill="1" applyBorder="1" applyAlignment="1" applyProtection="1">
      <alignment horizontal="center" vertical="center"/>
      <protection/>
    </xf>
    <xf numFmtId="0" fontId="60" fillId="8" borderId="33" xfId="0" applyFont="1" applyFill="1" applyBorder="1" applyAlignment="1" applyProtection="1">
      <alignment horizontal="center" vertical="center"/>
      <protection/>
    </xf>
    <xf numFmtId="0" fontId="60" fillId="8" borderId="9" xfId="0" applyFont="1" applyFill="1" applyBorder="1" applyAlignment="1" applyProtection="1">
      <alignment horizontal="center" vertical="center"/>
      <protection/>
    </xf>
    <xf numFmtId="0" fontId="60" fillId="8" borderId="47" xfId="0" applyFont="1" applyFill="1" applyBorder="1" applyAlignment="1" applyProtection="1">
      <alignment horizontal="center" vertical="center"/>
      <protection/>
    </xf>
    <xf numFmtId="0" fontId="60" fillId="8" borderId="44" xfId="0" applyFont="1" applyFill="1" applyBorder="1" applyAlignment="1" applyProtection="1">
      <alignment horizontal="center" vertical="center"/>
      <protection/>
    </xf>
    <xf numFmtId="0" fontId="60" fillId="8" borderId="40" xfId="0" applyFont="1" applyFill="1" applyBorder="1" applyAlignment="1" applyProtection="1">
      <alignment horizontal="center" vertical="center"/>
      <protection/>
    </xf>
    <xf numFmtId="0" fontId="48" fillId="4" borderId="19" xfId="23" applyFont="1" applyBorder="1" applyAlignment="1" applyProtection="1">
      <alignment horizontal="center" vertical="center" wrapText="1"/>
      <protection locked="0"/>
    </xf>
    <xf numFmtId="0" fontId="48" fillId="4" borderId="36" xfId="23" applyFont="1" applyBorder="1" applyAlignment="1" applyProtection="1">
      <alignment horizontal="center" vertical="center" wrapText="1"/>
      <protection locked="0"/>
    </xf>
    <xf numFmtId="0" fontId="48" fillId="9" borderId="19" xfId="23" applyFont="1" applyFill="1" applyBorder="1" applyAlignment="1" applyProtection="1">
      <alignment horizontal="center" vertical="center" wrapText="1"/>
      <protection locked="0"/>
    </xf>
    <xf numFmtId="0" fontId="48" fillId="9" borderId="36" xfId="23" applyFont="1" applyFill="1" applyBorder="1" applyAlignment="1" applyProtection="1">
      <alignment horizontal="center" vertical="center" wrapText="1"/>
      <protection locked="0"/>
    </xf>
    <xf numFmtId="0" fontId="59" fillId="0" borderId="66" xfId="0" applyFont="1" applyBorder="1" applyAlignment="1" applyProtection="1">
      <alignment horizontal="left" vertical="center" wrapText="1"/>
      <protection/>
    </xf>
    <xf numFmtId="0" fontId="60" fillId="8" borderId="31" xfId="0" applyFont="1" applyFill="1" applyBorder="1" applyAlignment="1" applyProtection="1">
      <alignment horizontal="center" vertical="center" wrapText="1"/>
      <protection/>
    </xf>
    <xf numFmtId="0" fontId="53" fillId="4" borderId="19" xfId="23" applyFont="1" applyBorder="1" applyAlignment="1" applyProtection="1">
      <alignment horizontal="center" vertical="center"/>
      <protection locked="0"/>
    </xf>
    <xf numFmtId="0" fontId="53" fillId="4" borderId="31" xfId="23" applyFont="1" applyBorder="1" applyAlignment="1" applyProtection="1">
      <alignment horizontal="center" vertical="center"/>
      <protection locked="0"/>
    </xf>
    <xf numFmtId="0" fontId="53" fillId="9" borderId="19" xfId="23" applyFont="1" applyFill="1" applyBorder="1" applyAlignment="1" applyProtection="1">
      <alignment horizontal="center" vertical="center"/>
      <protection locked="0"/>
    </xf>
    <xf numFmtId="0" fontId="53" fillId="9" borderId="31" xfId="23" applyFont="1" applyFill="1" applyBorder="1" applyAlignment="1" applyProtection="1">
      <alignment horizontal="center" vertic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ustomXml" Target="../ink/ink1.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436471" y="4990353"/>
              <a:ext cx="1066800" cy="2695575"/>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436471" y="7657353"/>
              <a:ext cx="1066800" cy="2165163"/>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14</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436471" y="9793941"/>
              <a:ext cx="1066800" cy="1627281"/>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14</xdr:row>
          <xdr:rowOff>219075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436471" y="11392647"/>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0</xdr:rowOff>
        </xdr:from>
        <xdr:to>
          <xdr:col>4</xdr:col>
          <xdr:colOff>1066800</xdr:colOff>
          <xdr:row>11</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5797176" y="3316941"/>
              <a:ext cx="1066800" cy="1701987"/>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5013</xdr:rowOff>
        </xdr:from>
        <xdr:to>
          <xdr:col>4</xdr:col>
          <xdr:colOff>1066800</xdr:colOff>
          <xdr:row>12</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5797176" y="4995366"/>
              <a:ext cx="1066800" cy="2695575"/>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436471" y="12812059"/>
              <a:ext cx="1066800" cy="1447987"/>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436471" y="14231471"/>
              <a:ext cx="1066800" cy="1447986"/>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436471" y="15650882"/>
              <a:ext cx="1066800" cy="1447987"/>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436471" y="17070294"/>
              <a:ext cx="1066800" cy="1447987"/>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436471" y="18489706"/>
              <a:ext cx="1066800" cy="1627281"/>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436471" y="20088412"/>
              <a:ext cx="1066800" cy="1806575"/>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21</xdr:row>
          <xdr:rowOff>219075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436471" y="21866412"/>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436471" y="24892000"/>
              <a:ext cx="1066800" cy="685987"/>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436471" y="25549412"/>
              <a:ext cx="1066800" cy="1985869"/>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436471" y="27506706"/>
              <a:ext cx="1066800" cy="1455457"/>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5797176" y="27506706"/>
              <a:ext cx="1066800" cy="1455457"/>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5797176" y="25549412"/>
              <a:ext cx="1066800" cy="1985869"/>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5797176" y="24892000"/>
              <a:ext cx="1066800" cy="685987"/>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21</xdr:row>
          <xdr:rowOff>219075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5797176" y="21866412"/>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5797176" y="20088412"/>
              <a:ext cx="1066800" cy="1806575"/>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5797176" y="18489706"/>
              <a:ext cx="1066800" cy="1627281"/>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5797176" y="17070294"/>
              <a:ext cx="1066800" cy="1447987"/>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5797176" y="15650882"/>
              <a:ext cx="1066800" cy="1447987"/>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5797176" y="14231471"/>
              <a:ext cx="1066800" cy="1447986"/>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5797176" y="12812059"/>
              <a:ext cx="1066800" cy="1447987"/>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14</xdr:row>
          <xdr:rowOff>219075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5797176" y="11392647"/>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5797176" y="7657353"/>
              <a:ext cx="1066800" cy="2165163"/>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14</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5797176" y="9793941"/>
              <a:ext cx="1066800" cy="1627281"/>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436471" y="3316941"/>
              <a:ext cx="1066800" cy="1701987"/>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1857375</xdr:colOff>
      <xdr:row>50</xdr:row>
      <xdr:rowOff>219075</xdr:rowOff>
    </xdr:to>
    <xdr:grpSp>
      <xdr:nvGrpSpPr>
        <xdr:cNvPr id="94" name="Group 93"/>
        <xdr:cNvGrpSpPr/>
      </xdr:nvGrpSpPr>
      <xdr:grpSpPr>
        <a:xfrm>
          <a:off x="3286125" y="43319700"/>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4</xdr:col>
          <xdr:colOff>1066800</xdr:colOff>
          <xdr:row>37</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5797176" y="31959176"/>
              <a:ext cx="1066800" cy="508000"/>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50</xdr:row>
          <xdr:rowOff>161925</xdr:rowOff>
        </xdr:from>
        <xdr:to>
          <xdr:col>4</xdr:col>
          <xdr:colOff>2295525</xdr:colOff>
          <xdr:row>50</xdr:row>
          <xdr:rowOff>495300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5835276" y="36685631"/>
              <a:ext cx="2257425"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88</xdr:row>
          <xdr:rowOff>0</xdr:rowOff>
        </xdr:from>
        <xdr:to>
          <xdr:col>4</xdr:col>
          <xdr:colOff>1855304</xdr:colOff>
          <xdr:row>89</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5797176" y="51576941"/>
              <a:ext cx="1855304" cy="762000"/>
              <a:chOff x="3047998" y="14817587"/>
              <a:chExt cx="1855311"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xmlns:a="http://schemas.openxmlformats.org/drawingml/2006/main">
                <a:off x="3047998"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xmlns:a="http://schemas.openxmlformats.org/drawingml/2006/main">
                <a:off x="4105698"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38</xdr:row>
          <xdr:rowOff>0</xdr:rowOff>
        </xdr:from>
        <xdr:to>
          <xdr:col>5</xdr:col>
          <xdr:colOff>474179</xdr:colOff>
          <xdr:row>39</xdr:row>
          <xdr:rowOff>0</xdr:rowOff>
        </xdr:to>
        <xdr:grpSp>
          <xdr:nvGrpSpPr>
            <xdr:cNvPr id="2" name="Group 1">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4260850" y="11817350"/>
              <a:ext cx="5109679" cy="571500"/>
              <a:chOff x="3047996" y="14817587"/>
              <a:chExt cx="1855296"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xmlns:a="http://schemas.openxmlformats.org/drawingml/2006/main">
                <a:off x="3047996"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xmlns:a="http://schemas.openxmlformats.org/drawingml/2006/main">
                <a:off x="4105685" y="14817587"/>
                <a:ext cx="797607"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3</xdr:col>
      <xdr:colOff>381</xdr:colOff>
      <xdr:row>7</xdr:row>
      <xdr:rowOff>319274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5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38</xdr:row>
          <xdr:rowOff>0</xdr:rowOff>
        </xdr:from>
        <xdr:to>
          <xdr:col>3</xdr:col>
          <xdr:colOff>1219200</xdr:colOff>
          <xdr:row>38</xdr:row>
          <xdr:rowOff>333375</xdr:rowOff>
        </xdr:to>
        <xdr:grpSp>
          <xdr:nvGrpSpPr>
            <xdr:cNvPr id="6" name="Group 135">
              <a:extLst xmlns:a="http://schemas.openxmlformats.org/drawingml/2006/main">
                <a:ext uri="{FF2B5EF4-FFF2-40B4-BE49-F238E27FC236}">
                  <a16:creationId xmlns:a16="http://schemas.microsoft.com/office/drawing/2014/main" id="{00000000-0008-0000-0900-000006000000}"/>
                </a:ext>
              </a:extLst>
            </xdr:cNvPr>
            <xdr:cNvGrpSpPr>
              <a:grpSpLocks xmlns:a="http://schemas.openxmlformats.org/drawingml/2006/main"/>
            </xdr:cNvGrpSpPr>
          </xdr:nvGrpSpPr>
          <xdr:grpSpPr bwMode="auto">
            <a:xfrm xmlns:a="http://schemas.openxmlformats.org/drawingml/2006/main">
              <a:off x="3403599" y="22726650"/>
              <a:ext cx="1219201"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undecooperacion.org/es/conozca-los-proyectos/" TargetMode="External" /><Relationship Id="rId2" Type="http://schemas.openxmlformats.org/officeDocument/2006/relationships/hyperlink" Target="mailto:creyes@fundecooperacion.org" TargetMode="External" /><Relationship Id="rId3" Type="http://schemas.openxmlformats.org/officeDocument/2006/relationships/hyperlink" Target="mailto:creyes@fundecooperacion.org" TargetMode="External" /><Relationship Id="rId4" Type="http://schemas.openxmlformats.org/officeDocument/2006/relationships/hyperlink" Target="mailto:fvargas@mag.go.cr" TargetMode="External" /><Relationship Id="rId5" Type="http://schemas.openxmlformats.org/officeDocument/2006/relationships/hyperlink" Target="mailto:grettel.calderon@aliarse.org" TargetMode="External" /><Relationship Id="rId6" Type="http://schemas.openxmlformats.org/officeDocument/2006/relationships/hyperlink" Target="mailto:mmarin@acepesa.com" TargetMode="External" /><Relationship Id="rId7" Type="http://schemas.openxmlformats.org/officeDocument/2006/relationships/hyperlink" Target="mailto:archacon@imn.ac.cr" TargetMode="External" /><Relationship Id="rId8" Type="http://schemas.openxmlformats.org/officeDocument/2006/relationships/hyperlink" Target="mailto:lramirez@inta.go.cr" TargetMode="External" /><Relationship Id="rId9" Type="http://schemas.openxmlformats.org/officeDocument/2006/relationships/hyperlink" Target="mailto:jsegura@mag.go.cr"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7" Type="http://schemas.openxmlformats.org/officeDocument/2006/relationships/ctrlProp" Target="../ctrlProps/ctrlProp44.xml" /><Relationship Id="rId7" Type="http://schemas.openxmlformats.org/officeDocument/2006/relationships/ctrlProp" Target="../ctrlProps/ctrlProp4.xml" /><Relationship Id="rId73" Type="http://schemas.openxmlformats.org/officeDocument/2006/relationships/ctrlProp" Target="../ctrlProps/ctrlProp70.xml" /><Relationship Id="rId22" Type="http://schemas.openxmlformats.org/officeDocument/2006/relationships/ctrlProp" Target="../ctrlProps/ctrlProp19.xml" /><Relationship Id="rId4" Type="http://schemas.openxmlformats.org/officeDocument/2006/relationships/ctrlProp" Target="../ctrlProps/ctrlProp1.xml" /><Relationship Id="rId51" Type="http://schemas.openxmlformats.org/officeDocument/2006/relationships/ctrlProp" Target="../ctrlProps/ctrlProp48.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20" Type="http://schemas.openxmlformats.org/officeDocument/2006/relationships/ctrlProp" Target="../ctrlProps/ctrlProp17.xml" /><Relationship Id="rId30" Type="http://schemas.openxmlformats.org/officeDocument/2006/relationships/ctrlProp" Target="../ctrlProps/ctrlProp27.xml" /><Relationship Id="rId64" Type="http://schemas.openxmlformats.org/officeDocument/2006/relationships/ctrlProp" Target="../ctrlProps/ctrlProp61.xml" /><Relationship Id="rId53" Type="http://schemas.openxmlformats.org/officeDocument/2006/relationships/ctrlProp" Target="../ctrlProps/ctrlProp50.xml" /><Relationship Id="rId19" Type="http://schemas.openxmlformats.org/officeDocument/2006/relationships/ctrlProp" Target="../ctrlProps/ctrlProp16.xml" /><Relationship Id="rId52" Type="http://schemas.openxmlformats.org/officeDocument/2006/relationships/ctrlProp" Target="../ctrlProps/ctrlProp49.xml" /><Relationship Id="rId67" Type="http://schemas.openxmlformats.org/officeDocument/2006/relationships/ctrlProp" Target="../ctrlProps/ctrlProp64.xml" /><Relationship Id="rId31" Type="http://schemas.openxmlformats.org/officeDocument/2006/relationships/ctrlProp" Target="../ctrlProps/ctrlProp28.xml" /><Relationship Id="rId6" Type="http://schemas.openxmlformats.org/officeDocument/2006/relationships/ctrlProp" Target="../ctrlProps/ctrlProp3.xml" /><Relationship Id="rId66" Type="http://schemas.openxmlformats.org/officeDocument/2006/relationships/ctrlProp" Target="../ctrlProps/ctrlProp63.xml" /><Relationship Id="rId23" Type="http://schemas.openxmlformats.org/officeDocument/2006/relationships/ctrlProp" Target="../ctrlProps/ctrlProp20.xml" /><Relationship Id="rId54" Type="http://schemas.openxmlformats.org/officeDocument/2006/relationships/ctrlProp" Target="../ctrlProps/ctrlProp51.xml" /><Relationship Id="rId12" Type="http://schemas.openxmlformats.org/officeDocument/2006/relationships/ctrlProp" Target="../ctrlProps/ctrlProp9.xml" /><Relationship Id="rId60" Type="http://schemas.openxmlformats.org/officeDocument/2006/relationships/ctrlProp" Target="../ctrlProps/ctrlProp57.xml" /><Relationship Id="rId43" Type="http://schemas.openxmlformats.org/officeDocument/2006/relationships/ctrlProp" Target="../ctrlProps/ctrlProp40.xml" /><Relationship Id="rId29" Type="http://schemas.openxmlformats.org/officeDocument/2006/relationships/ctrlProp" Target="../ctrlProps/ctrlProp26.xml" /><Relationship Id="rId34" Type="http://schemas.openxmlformats.org/officeDocument/2006/relationships/ctrlProp" Target="../ctrlProps/ctrlProp31.xml" /><Relationship Id="rId15" Type="http://schemas.openxmlformats.org/officeDocument/2006/relationships/ctrlProp" Target="../ctrlProps/ctrlProp12.xml" /><Relationship Id="rId55" Type="http://schemas.openxmlformats.org/officeDocument/2006/relationships/ctrlProp" Target="../ctrlProps/ctrlProp52.xml" /><Relationship Id="rId13" Type="http://schemas.openxmlformats.org/officeDocument/2006/relationships/ctrlProp" Target="../ctrlProps/ctrlProp10.xml" /><Relationship Id="rId24" Type="http://schemas.openxmlformats.org/officeDocument/2006/relationships/ctrlProp" Target="../ctrlProps/ctrlProp21.xml" /><Relationship Id="rId50" Type="http://schemas.openxmlformats.org/officeDocument/2006/relationships/ctrlProp" Target="../ctrlProps/ctrlProp47.xml" /><Relationship Id="rId58" Type="http://schemas.openxmlformats.org/officeDocument/2006/relationships/ctrlProp" Target="../ctrlProps/ctrlProp55.xml" /><Relationship Id="rId57" Type="http://schemas.openxmlformats.org/officeDocument/2006/relationships/ctrlProp" Target="../ctrlProps/ctrlProp54.xml" /><Relationship Id="rId63" Type="http://schemas.openxmlformats.org/officeDocument/2006/relationships/ctrlProp" Target="../ctrlProps/ctrlProp60.xml" /><Relationship Id="rId10" Type="http://schemas.openxmlformats.org/officeDocument/2006/relationships/ctrlProp" Target="../ctrlProps/ctrlProp7.xml" /><Relationship Id="rId21" Type="http://schemas.openxmlformats.org/officeDocument/2006/relationships/ctrlProp" Target="../ctrlProps/ctrlProp18.xml" /><Relationship Id="rId28" Type="http://schemas.openxmlformats.org/officeDocument/2006/relationships/ctrlProp" Target="../ctrlProps/ctrlProp25.xml" /><Relationship Id="rId9" Type="http://schemas.openxmlformats.org/officeDocument/2006/relationships/ctrlProp" Target="../ctrlProps/ctrlProp6.xml" /><Relationship Id="rId72" Type="http://schemas.openxmlformats.org/officeDocument/2006/relationships/ctrlProp" Target="../ctrlProps/ctrlProp69.xml" /><Relationship Id="rId46" Type="http://schemas.openxmlformats.org/officeDocument/2006/relationships/ctrlProp" Target="../ctrlProps/ctrlProp43.xml" /><Relationship Id="rId11" Type="http://schemas.openxmlformats.org/officeDocument/2006/relationships/ctrlProp" Target="../ctrlProps/ctrlProp8.xml" /><Relationship Id="rId27" Type="http://schemas.openxmlformats.org/officeDocument/2006/relationships/ctrlProp" Target="../ctrlProps/ctrlProp24.xml" /><Relationship Id="rId25" Type="http://schemas.openxmlformats.org/officeDocument/2006/relationships/ctrlProp" Target="../ctrlProps/ctrlProp22.xml" /><Relationship Id="rId44" Type="http://schemas.openxmlformats.org/officeDocument/2006/relationships/ctrlProp" Target="../ctrlProps/ctrlProp41.xml" /><Relationship Id="rId16" Type="http://schemas.openxmlformats.org/officeDocument/2006/relationships/ctrlProp" Target="../ctrlProps/ctrlProp13.xml" /><Relationship Id="rId68" Type="http://schemas.openxmlformats.org/officeDocument/2006/relationships/ctrlProp" Target="../ctrlProps/ctrlProp65.xml" /><Relationship Id="rId42" Type="http://schemas.openxmlformats.org/officeDocument/2006/relationships/ctrlProp" Target="../ctrlProps/ctrlProp39.xml" /><Relationship Id="rId32" Type="http://schemas.openxmlformats.org/officeDocument/2006/relationships/ctrlProp" Target="../ctrlProps/ctrlProp29.xml" /><Relationship Id="rId41" Type="http://schemas.openxmlformats.org/officeDocument/2006/relationships/ctrlProp" Target="../ctrlProps/ctrlProp38.xml" /><Relationship Id="rId17" Type="http://schemas.openxmlformats.org/officeDocument/2006/relationships/ctrlProp" Target="../ctrlProps/ctrlProp14.xml" /><Relationship Id="rId61" Type="http://schemas.openxmlformats.org/officeDocument/2006/relationships/ctrlProp" Target="../ctrlProps/ctrlProp58.xml" /><Relationship Id="rId8" Type="http://schemas.openxmlformats.org/officeDocument/2006/relationships/ctrlProp" Target="../ctrlProps/ctrlProp5.xml" /><Relationship Id="rId69" Type="http://schemas.openxmlformats.org/officeDocument/2006/relationships/ctrlProp" Target="../ctrlProps/ctrlProp66.xml" /><Relationship Id="rId39" Type="http://schemas.openxmlformats.org/officeDocument/2006/relationships/ctrlProp" Target="../ctrlProps/ctrlProp36.xml" /><Relationship Id="rId71" Type="http://schemas.openxmlformats.org/officeDocument/2006/relationships/ctrlProp" Target="../ctrlProps/ctrlProp68.xml" /><Relationship Id="rId62" Type="http://schemas.openxmlformats.org/officeDocument/2006/relationships/ctrlProp" Target="../ctrlProps/ctrlProp59.xml" /><Relationship Id="rId18" Type="http://schemas.openxmlformats.org/officeDocument/2006/relationships/ctrlProp" Target="../ctrlProps/ctrlProp15.xml" /><Relationship Id="rId5" Type="http://schemas.openxmlformats.org/officeDocument/2006/relationships/ctrlProp" Target="../ctrlProps/ctrlProp2.xml" /><Relationship Id="rId59" Type="http://schemas.openxmlformats.org/officeDocument/2006/relationships/ctrlProp" Target="../ctrlProps/ctrlProp56.xml" /><Relationship Id="rId56" Type="http://schemas.openxmlformats.org/officeDocument/2006/relationships/ctrlProp" Target="../ctrlProps/ctrlProp53.xml" /><Relationship Id="rId14" Type="http://schemas.openxmlformats.org/officeDocument/2006/relationships/ctrlProp" Target="../ctrlProps/ctrlProp11.xml" /><Relationship Id="rId48" Type="http://schemas.openxmlformats.org/officeDocument/2006/relationships/ctrlProp" Target="../ctrlProps/ctrlProp45.xml" /><Relationship Id="rId40" Type="http://schemas.openxmlformats.org/officeDocument/2006/relationships/ctrlProp" Target="../ctrlProps/ctrlProp37.xml" /><Relationship Id="rId49" Type="http://schemas.openxmlformats.org/officeDocument/2006/relationships/ctrlProp" Target="../ctrlProps/ctrlProp46.xml" /><Relationship Id="rId35" Type="http://schemas.openxmlformats.org/officeDocument/2006/relationships/ctrlProp" Target="../ctrlProps/ctrlProp32.xml" /><Relationship Id="rId65" Type="http://schemas.openxmlformats.org/officeDocument/2006/relationships/ctrlProp" Target="../ctrlProps/ctrlProp62.xml" /><Relationship Id="rId70" Type="http://schemas.openxmlformats.org/officeDocument/2006/relationships/ctrlProp" Target="../ctrlProps/ctrlProp67.xml" /><Relationship Id="rId45" Type="http://schemas.openxmlformats.org/officeDocument/2006/relationships/ctrlProp" Target="../ctrlProps/ctrlProp42.xml" /><Relationship Id="rId26" Type="http://schemas.openxmlformats.org/officeDocument/2006/relationships/ctrlProp" Target="../ctrlProps/ctrlProp23.xml" /><Relationship Id="rId33" Type="http://schemas.openxmlformats.org/officeDocument/2006/relationships/ctrlProp" Target="../ctrlProps/ctrlProp30.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73.xml" /><Relationship Id="rId5" Type="http://schemas.openxmlformats.org/officeDocument/2006/relationships/ctrlProp" Target="../ctrlProps/ctrlProp72.xml" /><Relationship Id="rId4" Type="http://schemas.openxmlformats.org/officeDocument/2006/relationships/ctrlProp" Target="../ctrlProps/ctrlProp71.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reyes@fundecooperacion.org" TargetMode="External" /><Relationship Id="rId2" Type="http://schemas.openxmlformats.org/officeDocument/2006/relationships/hyperlink" Target="mailto:gerencia@fundecooperacion.org" TargetMode="External" /><Relationship Id="rId3" Type="http://schemas.openxmlformats.org/officeDocument/2006/relationships/hyperlink" Target="mailto:jsegura@mag.go.cr" TargetMode="External" /><Relationship Id="rId4" Type="http://schemas.openxmlformats.org/officeDocument/2006/relationships/hyperlink" Target="mailto:grettel.calderon@aliarse.org" TargetMode="External" /><Relationship Id="rId5" Type="http://schemas.openxmlformats.org/officeDocument/2006/relationships/hyperlink" Target="mailto:archacon@imn.ac.cr"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74.xml" /><Relationship Id="rId5" Type="http://schemas.openxmlformats.org/officeDocument/2006/relationships/ctrlProp" Target="../ctrlProps/ctrlProp75.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110"/>
  <sheetViews>
    <sheetView workbookViewId="0" topLeftCell="A48">
      <selection activeCell="D82" sqref="D82"/>
    </sheetView>
  </sheetViews>
  <sheetFormatPr defaultColWidth="102.421875" defaultRowHeight="15"/>
  <cols>
    <col min="1" max="1" width="2.421875" style="1" customWidth="1"/>
    <col min="2" max="2" width="9.8515625" style="127" customWidth="1"/>
    <col min="3" max="3" width="15.140625" style="127" customWidth="1"/>
    <col min="4" max="4" width="87.140625" style="1" customWidth="1"/>
    <col min="5" max="5" width="4.851562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28"/>
      <c r="C2" s="129"/>
      <c r="D2" s="70"/>
      <c r="E2" s="71"/>
    </row>
    <row r="3" spans="2:5" ht="18" thickBot="1">
      <c r="B3" s="130"/>
      <c r="C3" s="131"/>
      <c r="D3" s="81" t="s">
        <v>744</v>
      </c>
      <c r="E3" s="73"/>
    </row>
    <row r="4" spans="2:5" ht="15.75" thickBot="1">
      <c r="B4" s="130"/>
      <c r="C4" s="131"/>
      <c r="D4" s="72" t="s">
        <v>752</v>
      </c>
      <c r="E4" s="73"/>
    </row>
    <row r="5" spans="2:5" ht="15" thickBot="1">
      <c r="B5" s="130"/>
      <c r="C5" s="134" t="s">
        <v>242</v>
      </c>
      <c r="D5" s="433" t="s">
        <v>809</v>
      </c>
      <c r="E5" s="73"/>
    </row>
    <row r="6" spans="2:16" s="3" customFormat="1" ht="14.5" thickBot="1">
      <c r="B6" s="132"/>
      <c r="C6" s="80"/>
      <c r="D6" s="42"/>
      <c r="E6" s="40"/>
      <c r="G6" s="2"/>
      <c r="H6" s="2"/>
      <c r="I6" s="2"/>
      <c r="J6" s="2"/>
      <c r="K6" s="2"/>
      <c r="L6" s="2"/>
      <c r="M6" s="2"/>
      <c r="N6" s="2"/>
      <c r="O6" s="2"/>
      <c r="P6" s="2"/>
    </row>
    <row r="7" spans="2:16" s="3" customFormat="1" ht="44" thickBot="1">
      <c r="B7" s="132"/>
      <c r="C7" s="74" t="s">
        <v>186</v>
      </c>
      <c r="D7" s="434" t="s">
        <v>810</v>
      </c>
      <c r="E7" s="40"/>
      <c r="G7" s="2"/>
      <c r="H7" s="2"/>
      <c r="I7" s="2"/>
      <c r="J7" s="2"/>
      <c r="K7" s="2"/>
      <c r="L7" s="2"/>
      <c r="M7" s="2"/>
      <c r="N7" s="2"/>
      <c r="O7" s="2"/>
      <c r="P7" s="2"/>
    </row>
    <row r="8" spans="2:16" s="3" customFormat="1" ht="15" hidden="1">
      <c r="B8" s="130"/>
      <c r="C8" s="131"/>
      <c r="D8" s="72"/>
      <c r="E8" s="40"/>
      <c r="G8" s="2"/>
      <c r="H8" s="2"/>
      <c r="I8" s="2"/>
      <c r="J8" s="2"/>
      <c r="K8" s="2"/>
      <c r="L8" s="2"/>
      <c r="M8" s="2"/>
      <c r="N8" s="2"/>
      <c r="O8" s="2"/>
      <c r="P8" s="2"/>
    </row>
    <row r="9" spans="2:16" s="3" customFormat="1" ht="15" hidden="1">
      <c r="B9" s="130"/>
      <c r="C9" s="131"/>
      <c r="D9" s="72"/>
      <c r="E9" s="40"/>
      <c r="G9" s="2"/>
      <c r="H9" s="2"/>
      <c r="I9" s="2"/>
      <c r="J9" s="2"/>
      <c r="K9" s="2"/>
      <c r="L9" s="2"/>
      <c r="M9" s="2"/>
      <c r="N9" s="2"/>
      <c r="O9" s="2"/>
      <c r="P9" s="2"/>
    </row>
    <row r="10" spans="2:16" s="3" customFormat="1" ht="15" hidden="1">
      <c r="B10" s="130"/>
      <c r="C10" s="131"/>
      <c r="D10" s="72"/>
      <c r="E10" s="40"/>
      <c r="G10" s="2"/>
      <c r="H10" s="2"/>
      <c r="I10" s="2"/>
      <c r="J10" s="2"/>
      <c r="K10" s="2"/>
      <c r="L10" s="2"/>
      <c r="M10" s="2"/>
      <c r="N10" s="2"/>
      <c r="O10" s="2"/>
      <c r="P10" s="2"/>
    </row>
    <row r="11" spans="2:16" s="3" customFormat="1" ht="15" hidden="1">
      <c r="B11" s="130"/>
      <c r="C11" s="131"/>
      <c r="D11" s="72"/>
      <c r="E11" s="40"/>
      <c r="G11" s="2"/>
      <c r="H11" s="2"/>
      <c r="I11" s="2"/>
      <c r="J11" s="2"/>
      <c r="K11" s="2"/>
      <c r="L11" s="2"/>
      <c r="M11" s="2"/>
      <c r="N11" s="2"/>
      <c r="O11" s="2"/>
      <c r="P11" s="2"/>
    </row>
    <row r="12" spans="2:16" s="3" customFormat="1" ht="14.5" thickBot="1">
      <c r="B12" s="132"/>
      <c r="C12" s="80"/>
      <c r="D12" s="42"/>
      <c r="E12" s="40"/>
      <c r="G12" s="2"/>
      <c r="H12" s="2"/>
      <c r="I12" s="2"/>
      <c r="J12" s="2"/>
      <c r="K12" s="2"/>
      <c r="L12" s="2"/>
      <c r="M12" s="2"/>
      <c r="N12" s="2"/>
      <c r="O12" s="2"/>
      <c r="P12" s="2"/>
    </row>
    <row r="13" spans="2:16" s="3" customFormat="1" ht="45.75" customHeight="1" thickBot="1">
      <c r="B13" s="132"/>
      <c r="C13" s="75" t="s">
        <v>0</v>
      </c>
      <c r="D13" s="434" t="s">
        <v>811</v>
      </c>
      <c r="E13" s="40"/>
      <c r="G13" s="2"/>
      <c r="H13" s="2"/>
      <c r="I13" s="2"/>
      <c r="J13" s="2"/>
      <c r="K13" s="2"/>
      <c r="L13" s="2"/>
      <c r="M13" s="2"/>
      <c r="N13" s="2"/>
      <c r="O13" s="2"/>
      <c r="P13" s="2"/>
    </row>
    <row r="14" spans="2:16" s="3" customFormat="1" ht="14.5" thickBot="1">
      <c r="B14" s="132"/>
      <c r="C14" s="80"/>
      <c r="D14" s="42"/>
      <c r="E14" s="40"/>
      <c r="G14" s="2"/>
      <c r="H14" s="2" t="s">
        <v>1</v>
      </c>
      <c r="I14" s="2" t="s">
        <v>2</v>
      </c>
      <c r="J14" s="2"/>
      <c r="K14" s="2" t="s">
        <v>3</v>
      </c>
      <c r="L14" s="2" t="s">
        <v>4</v>
      </c>
      <c r="M14" s="2" t="s">
        <v>5</v>
      </c>
      <c r="N14" s="2" t="s">
        <v>6</v>
      </c>
      <c r="O14" s="2" t="s">
        <v>7</v>
      </c>
      <c r="P14" s="2" t="s">
        <v>8</v>
      </c>
    </row>
    <row r="15" spans="2:16" s="3" customFormat="1" ht="15">
      <c r="B15" s="132"/>
      <c r="C15" s="76" t="s">
        <v>177</v>
      </c>
      <c r="D15" s="14"/>
      <c r="E15" s="40"/>
      <c r="G15" s="2"/>
      <c r="H15" s="4" t="s">
        <v>9</v>
      </c>
      <c r="I15" s="2" t="s">
        <v>10</v>
      </c>
      <c r="J15" s="2" t="s">
        <v>11</v>
      </c>
      <c r="K15" s="2" t="s">
        <v>12</v>
      </c>
      <c r="L15" s="2">
        <v>1</v>
      </c>
      <c r="M15" s="2">
        <v>1</v>
      </c>
      <c r="N15" s="2" t="s">
        <v>13</v>
      </c>
      <c r="O15" s="2" t="s">
        <v>14</v>
      </c>
      <c r="P15" s="2" t="s">
        <v>15</v>
      </c>
    </row>
    <row r="16" spans="2:16" s="3" customFormat="1" ht="29.25" customHeight="1">
      <c r="B16" s="585" t="s">
        <v>233</v>
      </c>
      <c r="C16" s="586"/>
      <c r="D16" s="435" t="s">
        <v>1056</v>
      </c>
      <c r="E16" s="40"/>
      <c r="G16" s="2"/>
      <c r="H16" s="4" t="s">
        <v>16</v>
      </c>
      <c r="I16" s="2" t="s">
        <v>17</v>
      </c>
      <c r="J16" s="2" t="s">
        <v>18</v>
      </c>
      <c r="K16" s="2" t="s">
        <v>19</v>
      </c>
      <c r="L16" s="2">
        <v>2</v>
      </c>
      <c r="M16" s="2">
        <v>2</v>
      </c>
      <c r="N16" s="2" t="s">
        <v>20</v>
      </c>
      <c r="O16" s="2" t="s">
        <v>21</v>
      </c>
      <c r="P16" s="2" t="s">
        <v>22</v>
      </c>
    </row>
    <row r="17" spans="2:16" s="3" customFormat="1" ht="14.5">
      <c r="B17" s="132"/>
      <c r="C17" s="76" t="s">
        <v>182</v>
      </c>
      <c r="D17" s="435" t="s">
        <v>565</v>
      </c>
      <c r="E17" s="40"/>
      <c r="G17" s="2"/>
      <c r="H17" s="4" t="s">
        <v>23</v>
      </c>
      <c r="I17" s="2" t="s">
        <v>24</v>
      </c>
      <c r="J17" s="2"/>
      <c r="K17" s="2" t="s">
        <v>25</v>
      </c>
      <c r="L17" s="2">
        <v>3</v>
      </c>
      <c r="M17" s="2">
        <v>3</v>
      </c>
      <c r="N17" s="2" t="s">
        <v>26</v>
      </c>
      <c r="O17" s="2" t="s">
        <v>27</v>
      </c>
      <c r="P17" s="2" t="s">
        <v>28</v>
      </c>
    </row>
    <row r="18" spans="2:16" s="3" customFormat="1" ht="15" thickBot="1">
      <c r="B18" s="133"/>
      <c r="C18" s="75" t="s">
        <v>178</v>
      </c>
      <c r="D18" s="436" t="s">
        <v>600</v>
      </c>
      <c r="E18" s="40"/>
      <c r="G18" s="2"/>
      <c r="H18" s="4" t="s">
        <v>29</v>
      </c>
      <c r="I18" s="2"/>
      <c r="J18" s="2"/>
      <c r="K18" s="2" t="s">
        <v>30</v>
      </c>
      <c r="L18" s="2">
        <v>5</v>
      </c>
      <c r="M18" s="2">
        <v>5</v>
      </c>
      <c r="N18" s="2" t="s">
        <v>31</v>
      </c>
      <c r="O18" s="2" t="s">
        <v>32</v>
      </c>
      <c r="P18" s="2" t="s">
        <v>33</v>
      </c>
    </row>
    <row r="19" spans="2:16" s="3" customFormat="1" ht="44.25" customHeight="1" thickBot="1">
      <c r="B19" s="588" t="s">
        <v>179</v>
      </c>
      <c r="C19" s="589"/>
      <c r="D19" s="437" t="s">
        <v>813</v>
      </c>
      <c r="E19" s="40"/>
      <c r="G19" s="2"/>
      <c r="H19" s="4" t="s">
        <v>34</v>
      </c>
      <c r="I19" s="2"/>
      <c r="J19" s="2"/>
      <c r="K19" s="2" t="s">
        <v>35</v>
      </c>
      <c r="L19" s="2"/>
      <c r="M19" s="2"/>
      <c r="N19" s="2"/>
      <c r="O19" s="2" t="s">
        <v>36</v>
      </c>
      <c r="P19" s="2" t="s">
        <v>37</v>
      </c>
    </row>
    <row r="20" spans="2:14" s="3" customFormat="1" ht="15">
      <c r="B20" s="132"/>
      <c r="C20" s="75"/>
      <c r="D20" s="42"/>
      <c r="E20" s="73"/>
      <c r="F20" s="4"/>
      <c r="G20" s="2"/>
      <c r="H20" s="2"/>
      <c r="J20" s="2"/>
      <c r="K20" s="2"/>
      <c r="L20" s="2"/>
      <c r="M20" s="2" t="s">
        <v>38</v>
      </c>
      <c r="N20" s="2" t="s">
        <v>39</v>
      </c>
    </row>
    <row r="21" spans="2:14" s="3" customFormat="1" ht="15">
      <c r="B21" s="132"/>
      <c r="C21" s="134" t="s">
        <v>181</v>
      </c>
      <c r="D21" s="42"/>
      <c r="E21" s="73"/>
      <c r="F21" s="4"/>
      <c r="G21" s="2"/>
      <c r="H21" s="2"/>
      <c r="J21" s="2"/>
      <c r="K21" s="2"/>
      <c r="L21" s="2"/>
      <c r="M21" s="2" t="s">
        <v>40</v>
      </c>
      <c r="N21" s="2" t="s">
        <v>41</v>
      </c>
    </row>
    <row r="22" spans="2:16" s="3" customFormat="1" ht="14.5" thickBot="1">
      <c r="B22" s="132"/>
      <c r="C22" s="135" t="s">
        <v>184</v>
      </c>
      <c r="D22" s="42"/>
      <c r="E22" s="40"/>
      <c r="G22" s="2"/>
      <c r="H22" s="4" t="s">
        <v>42</v>
      </c>
      <c r="I22" s="2"/>
      <c r="J22" s="2"/>
      <c r="L22" s="2"/>
      <c r="M22" s="2"/>
      <c r="N22" s="2"/>
      <c r="O22" s="2" t="s">
        <v>43</v>
      </c>
      <c r="P22" s="2" t="s">
        <v>44</v>
      </c>
    </row>
    <row r="23" spans="2:16" s="3" customFormat="1" ht="15">
      <c r="B23" s="585" t="s">
        <v>183</v>
      </c>
      <c r="C23" s="586"/>
      <c r="D23" s="583">
        <v>41944</v>
      </c>
      <c r="E23" s="40"/>
      <c r="G23" s="2"/>
      <c r="H23" s="4"/>
      <c r="I23" s="2"/>
      <c r="J23" s="2"/>
      <c r="L23" s="2"/>
      <c r="M23" s="2"/>
      <c r="N23" s="2"/>
      <c r="O23" s="2"/>
      <c r="P23" s="2"/>
    </row>
    <row r="24" spans="2:16" s="3" customFormat="1" ht="4.5" customHeight="1">
      <c r="B24" s="585"/>
      <c r="C24" s="586"/>
      <c r="D24" s="584"/>
      <c r="E24" s="40"/>
      <c r="G24" s="2"/>
      <c r="H24" s="4"/>
      <c r="I24" s="2"/>
      <c r="J24" s="2"/>
      <c r="L24" s="2"/>
      <c r="M24" s="2"/>
      <c r="N24" s="2"/>
      <c r="O24" s="2"/>
      <c r="P24" s="2"/>
    </row>
    <row r="25" spans="2:15" s="3" customFormat="1" ht="27.75" customHeight="1">
      <c r="B25" s="585" t="s">
        <v>237</v>
      </c>
      <c r="C25" s="586"/>
      <c r="D25" s="438">
        <v>41983</v>
      </c>
      <c r="E25" s="40"/>
      <c r="F25" s="2"/>
      <c r="G25" s="4"/>
      <c r="H25" s="2"/>
      <c r="I25" s="2"/>
      <c r="K25" s="2"/>
      <c r="L25" s="2"/>
      <c r="M25" s="2"/>
      <c r="N25" s="2" t="s">
        <v>45</v>
      </c>
      <c r="O25" s="2" t="s">
        <v>46</v>
      </c>
    </row>
    <row r="26" spans="2:15" s="3" customFormat="1" ht="32.25" customHeight="1">
      <c r="B26" s="585" t="s">
        <v>185</v>
      </c>
      <c r="C26" s="586"/>
      <c r="D26" s="438">
        <v>42284</v>
      </c>
      <c r="E26" s="40"/>
      <c r="F26" s="2"/>
      <c r="G26" s="4"/>
      <c r="H26" s="2"/>
      <c r="I26" s="2"/>
      <c r="K26" s="2"/>
      <c r="L26" s="2"/>
      <c r="M26" s="2"/>
      <c r="N26" s="2" t="s">
        <v>47</v>
      </c>
      <c r="O26" s="2" t="s">
        <v>48</v>
      </c>
    </row>
    <row r="27" spans="2:15" s="3" customFormat="1" ht="28.5" customHeight="1">
      <c r="B27" s="581" t="s">
        <v>737</v>
      </c>
      <c r="C27" s="587"/>
      <c r="D27" s="438">
        <v>43197</v>
      </c>
      <c r="E27" s="77"/>
      <c r="F27" s="2"/>
      <c r="G27" s="4"/>
      <c r="H27" s="2"/>
      <c r="I27" s="2"/>
      <c r="J27" s="2"/>
      <c r="K27" s="2"/>
      <c r="L27" s="2"/>
      <c r="M27" s="2"/>
      <c r="N27" s="2"/>
      <c r="O27" s="2"/>
    </row>
    <row r="28" spans="2:15" s="3" customFormat="1" ht="14" customHeight="1">
      <c r="B28" s="404"/>
      <c r="C28" s="405"/>
      <c r="D28" s="379"/>
      <c r="E28" s="77"/>
      <c r="F28" s="2"/>
      <c r="G28" s="4"/>
      <c r="H28" s="2"/>
      <c r="I28" s="2"/>
      <c r="J28" s="2"/>
      <c r="K28" s="2"/>
      <c r="L28" s="2"/>
      <c r="M28" s="2"/>
      <c r="N28" s="2"/>
      <c r="O28" s="2"/>
    </row>
    <row r="29" spans="2:15" s="3" customFormat="1" ht="14.5">
      <c r="B29" s="406"/>
      <c r="C29" s="395" t="s">
        <v>736</v>
      </c>
      <c r="D29" s="438">
        <v>44111</v>
      </c>
      <c r="E29" s="40"/>
      <c r="F29" s="2"/>
      <c r="G29" s="4"/>
      <c r="H29" s="2"/>
      <c r="I29" s="2"/>
      <c r="J29" s="2"/>
      <c r="K29" s="2"/>
      <c r="L29" s="2"/>
      <c r="M29" s="2"/>
      <c r="N29" s="2"/>
      <c r="O29" s="2"/>
    </row>
    <row r="30" spans="2:15" s="3" customFormat="1" ht="38" customHeight="1">
      <c r="B30" s="581" t="s">
        <v>738</v>
      </c>
      <c r="C30" s="587"/>
      <c r="D30" s="590"/>
      <c r="E30" s="378"/>
      <c r="F30" s="2"/>
      <c r="G30" s="4"/>
      <c r="H30" s="2"/>
      <c r="I30" s="2"/>
      <c r="J30" s="2"/>
      <c r="K30" s="2"/>
      <c r="L30" s="2"/>
      <c r="M30" s="2"/>
      <c r="N30" s="2"/>
      <c r="O30" s="2"/>
    </row>
    <row r="31" spans="2:15" s="3" customFormat="1" ht="14.5" thickBot="1">
      <c r="B31" s="406"/>
      <c r="C31" s="407" t="s">
        <v>803</v>
      </c>
      <c r="D31" s="591"/>
      <c r="E31" s="378"/>
      <c r="F31" s="2"/>
      <c r="G31" s="4"/>
      <c r="H31" s="2"/>
      <c r="I31" s="2"/>
      <c r="J31" s="2"/>
      <c r="K31" s="2"/>
      <c r="L31" s="2"/>
      <c r="M31" s="2"/>
      <c r="N31" s="2"/>
      <c r="O31" s="2"/>
    </row>
    <row r="32" spans="2:15" s="3" customFormat="1" ht="15">
      <c r="B32" s="376"/>
      <c r="C32" s="377"/>
      <c r="D32" s="78"/>
      <c r="E32" s="40"/>
      <c r="F32" s="2"/>
      <c r="G32" s="4"/>
      <c r="H32" s="2"/>
      <c r="I32" s="2"/>
      <c r="J32" s="2"/>
      <c r="K32" s="2"/>
      <c r="L32" s="2"/>
      <c r="M32" s="2"/>
      <c r="N32" s="2"/>
      <c r="O32" s="2"/>
    </row>
    <row r="33" spans="2:15" s="3" customFormat="1" ht="14.5" thickBot="1">
      <c r="B33" s="376"/>
      <c r="C33" s="377"/>
      <c r="D33" s="402" t="s">
        <v>789</v>
      </c>
      <c r="E33" s="40"/>
      <c r="F33" s="2"/>
      <c r="G33" s="4"/>
      <c r="H33" s="2"/>
      <c r="I33" s="2"/>
      <c r="J33" s="2"/>
      <c r="K33" s="2"/>
      <c r="L33" s="2"/>
      <c r="M33" s="2"/>
      <c r="N33" s="2"/>
      <c r="O33" s="2"/>
    </row>
    <row r="34" spans="2:15" s="3" customFormat="1" ht="25" customHeight="1">
      <c r="B34" s="376"/>
      <c r="C34" s="408" t="s">
        <v>753</v>
      </c>
      <c r="D34" s="396"/>
      <c r="E34" s="40"/>
      <c r="F34" s="2"/>
      <c r="G34" s="4"/>
      <c r="H34" s="2"/>
      <c r="I34" s="2"/>
      <c r="J34" s="2"/>
      <c r="K34" s="2"/>
      <c r="L34" s="2"/>
      <c r="M34" s="2"/>
      <c r="N34" s="2"/>
      <c r="O34" s="2"/>
    </row>
    <row r="35" spans="2:15" s="3" customFormat="1" ht="26">
      <c r="B35" s="376"/>
      <c r="C35" s="409" t="s">
        <v>745</v>
      </c>
      <c r="D35" s="394"/>
      <c r="E35" s="40"/>
      <c r="F35" s="2"/>
      <c r="G35" s="4"/>
      <c r="H35" s="2"/>
      <c r="I35" s="2"/>
      <c r="J35" s="2"/>
      <c r="K35" s="2"/>
      <c r="L35" s="2"/>
      <c r="M35" s="2"/>
      <c r="N35" s="2"/>
      <c r="O35" s="2"/>
    </row>
    <row r="36" spans="2:15" s="3" customFormat="1" ht="15">
      <c r="B36" s="376"/>
      <c r="C36" s="410" t="s">
        <v>204</v>
      </c>
      <c r="D36" s="386"/>
      <c r="E36" s="40"/>
      <c r="F36" s="2"/>
      <c r="G36" s="4"/>
      <c r="H36" s="2"/>
      <c r="I36" s="2"/>
      <c r="J36" s="2"/>
      <c r="K36" s="2"/>
      <c r="L36" s="2"/>
      <c r="M36" s="2"/>
      <c r="N36" s="2"/>
      <c r="O36" s="2"/>
    </row>
    <row r="37" spans="2:15" s="3" customFormat="1" ht="57.5" customHeight="1" thickBot="1">
      <c r="B37" s="376"/>
      <c r="C37" s="411" t="s">
        <v>746</v>
      </c>
      <c r="D37" s="387"/>
      <c r="E37" s="40"/>
      <c r="F37" s="2">
        <v>1</v>
      </c>
      <c r="G37" s="4"/>
      <c r="H37" s="2"/>
      <c r="I37" s="2"/>
      <c r="J37" s="2"/>
      <c r="K37" s="2"/>
      <c r="L37" s="2"/>
      <c r="M37" s="2"/>
      <c r="N37" s="2"/>
      <c r="O37" s="2"/>
    </row>
    <row r="38" spans="2:15" s="3" customFormat="1" ht="15">
      <c r="B38" s="376"/>
      <c r="C38" s="377"/>
      <c r="D38" s="78"/>
      <c r="E38" s="42"/>
      <c r="F38" s="388"/>
      <c r="G38" s="4"/>
      <c r="H38" s="2"/>
      <c r="I38" s="2"/>
      <c r="J38" s="2"/>
      <c r="K38" s="2"/>
      <c r="L38" s="2"/>
      <c r="M38" s="2"/>
      <c r="N38" s="2"/>
      <c r="O38" s="2"/>
    </row>
    <row r="39" spans="2:15" s="3" customFormat="1" ht="10.5" customHeight="1">
      <c r="B39" s="376"/>
      <c r="C39" s="377"/>
      <c r="D39" s="78"/>
      <c r="E39" s="42"/>
      <c r="F39" s="388"/>
      <c r="G39" s="4"/>
      <c r="H39" s="2"/>
      <c r="I39" s="2"/>
      <c r="J39" s="2"/>
      <c r="K39" s="2"/>
      <c r="L39" s="2"/>
      <c r="M39" s="2"/>
      <c r="N39" s="2"/>
      <c r="O39" s="2"/>
    </row>
    <row r="40" spans="2:16" s="3" customFormat="1" ht="30" customHeight="1" thickBot="1">
      <c r="B40" s="132"/>
      <c r="C40" s="80"/>
      <c r="D40" s="412" t="s">
        <v>790</v>
      </c>
      <c r="E40" s="42"/>
      <c r="F40" s="388"/>
      <c r="G40" s="2"/>
      <c r="H40" s="4" t="s">
        <v>49</v>
      </c>
      <c r="I40" s="2"/>
      <c r="J40" s="2"/>
      <c r="K40" s="2"/>
      <c r="L40" s="2"/>
      <c r="M40" s="2"/>
      <c r="N40" s="2"/>
      <c r="O40" s="2"/>
      <c r="P40" s="2"/>
    </row>
    <row r="41" spans="2:16" s="3" customFormat="1" ht="80" customHeight="1" thickBot="1">
      <c r="B41" s="132"/>
      <c r="C41" s="80"/>
      <c r="D41" s="15" t="s">
        <v>814</v>
      </c>
      <c r="E41" s="40"/>
      <c r="F41" s="5"/>
      <c r="G41" s="2"/>
      <c r="H41" s="4" t="s">
        <v>50</v>
      </c>
      <c r="I41" s="2"/>
      <c r="J41" s="2"/>
      <c r="K41" s="2"/>
      <c r="L41" s="2"/>
      <c r="M41" s="2"/>
      <c r="N41" s="2"/>
      <c r="O41" s="2"/>
      <c r="P41" s="2"/>
    </row>
    <row r="42" spans="2:16" s="3" customFormat="1" ht="32.25" customHeight="1" thickBot="1">
      <c r="B42" s="585" t="s">
        <v>791</v>
      </c>
      <c r="C42" s="592"/>
      <c r="D42" s="42"/>
      <c r="E42" s="40"/>
      <c r="G42" s="2"/>
      <c r="H42" s="4" t="s">
        <v>51</v>
      </c>
      <c r="I42" s="2"/>
      <c r="J42" s="2"/>
      <c r="K42" s="2"/>
      <c r="L42" s="2"/>
      <c r="M42" s="2"/>
      <c r="N42" s="2"/>
      <c r="O42" s="2"/>
      <c r="P42" s="2"/>
    </row>
    <row r="43" spans="2:16" s="3" customFormat="1" ht="17.25" customHeight="1" thickBot="1">
      <c r="B43" s="585"/>
      <c r="C43" s="592"/>
      <c r="D43" s="439" t="s">
        <v>815</v>
      </c>
      <c r="E43" s="40"/>
      <c r="G43" s="2"/>
      <c r="H43" s="4" t="s">
        <v>52</v>
      </c>
      <c r="I43" s="2"/>
      <c r="J43" s="2"/>
      <c r="K43" s="2"/>
      <c r="L43" s="2"/>
      <c r="M43" s="2"/>
      <c r="N43" s="2"/>
      <c r="O43" s="2"/>
      <c r="P43" s="2"/>
    </row>
    <row r="44" spans="2:16" s="3" customFormat="1" ht="15">
      <c r="B44" s="132"/>
      <c r="C44" s="80"/>
      <c r="D44" s="42"/>
      <c r="E44" s="40"/>
      <c r="F44" s="5"/>
      <c r="G44" s="2"/>
      <c r="H44" s="4" t="s">
        <v>53</v>
      </c>
      <c r="I44" s="2"/>
      <c r="J44" s="2"/>
      <c r="K44" s="2"/>
      <c r="L44" s="2"/>
      <c r="M44" s="2"/>
      <c r="N44" s="2"/>
      <c r="O44" s="2"/>
      <c r="P44" s="2"/>
    </row>
    <row r="45" spans="2:16" s="3" customFormat="1" ht="15">
      <c r="B45" s="132"/>
      <c r="C45" s="395" t="s">
        <v>54</v>
      </c>
      <c r="D45" s="42"/>
      <c r="E45" s="40"/>
      <c r="G45" s="2"/>
      <c r="H45" s="4" t="s">
        <v>55</v>
      </c>
      <c r="I45" s="2"/>
      <c r="J45" s="2"/>
      <c r="K45" s="2"/>
      <c r="L45" s="2"/>
      <c r="M45" s="2"/>
      <c r="N45" s="2"/>
      <c r="O45" s="2"/>
      <c r="P45" s="2"/>
    </row>
    <row r="46" spans="2:16" s="3" customFormat="1" ht="31.5" customHeight="1" thickBot="1">
      <c r="B46" s="581" t="s">
        <v>804</v>
      </c>
      <c r="C46" s="582"/>
      <c r="D46" s="42"/>
      <c r="E46" s="40"/>
      <c r="G46" s="2"/>
      <c r="H46" s="4" t="s">
        <v>56</v>
      </c>
      <c r="I46" s="2"/>
      <c r="J46" s="2"/>
      <c r="K46" s="2"/>
      <c r="L46" s="2"/>
      <c r="M46" s="2"/>
      <c r="N46" s="2"/>
      <c r="O46" s="2"/>
      <c r="P46" s="2"/>
    </row>
    <row r="47" spans="2:16" s="3" customFormat="1" ht="14.5">
      <c r="B47" s="132"/>
      <c r="C47" s="80" t="s">
        <v>57</v>
      </c>
      <c r="D47" s="440" t="s">
        <v>816</v>
      </c>
      <c r="E47" s="40"/>
      <c r="G47" s="2"/>
      <c r="H47" s="4" t="s">
        <v>58</v>
      </c>
      <c r="I47" s="2"/>
      <c r="J47" s="2"/>
      <c r="K47" s="2"/>
      <c r="L47" s="2"/>
      <c r="M47" s="2"/>
      <c r="N47" s="2"/>
      <c r="O47" s="2"/>
      <c r="P47" s="2"/>
    </row>
    <row r="48" spans="2:16" s="3" customFormat="1" ht="14.5">
      <c r="B48" s="132"/>
      <c r="C48" s="80" t="s">
        <v>59</v>
      </c>
      <c r="D48" s="441" t="s">
        <v>817</v>
      </c>
      <c r="E48" s="40"/>
      <c r="G48" s="2"/>
      <c r="H48" s="4" t="s">
        <v>60</v>
      </c>
      <c r="I48" s="2"/>
      <c r="J48" s="2"/>
      <c r="K48" s="2"/>
      <c r="L48" s="2"/>
      <c r="M48" s="2"/>
      <c r="N48" s="2"/>
      <c r="O48" s="2"/>
      <c r="P48" s="2"/>
    </row>
    <row r="49" spans="2:16" s="3" customFormat="1" ht="15" thickBot="1">
      <c r="B49" s="132"/>
      <c r="C49" s="80" t="s">
        <v>61</v>
      </c>
      <c r="D49" s="442">
        <v>43748</v>
      </c>
      <c r="E49" s="40"/>
      <c r="G49" s="2"/>
      <c r="H49" s="4" t="s">
        <v>62</v>
      </c>
      <c r="I49" s="2"/>
      <c r="J49" s="2"/>
      <c r="K49" s="2"/>
      <c r="L49" s="2"/>
      <c r="M49" s="2"/>
      <c r="N49" s="2"/>
      <c r="O49" s="2"/>
      <c r="P49" s="2"/>
    </row>
    <row r="50" spans="2:16" s="3" customFormat="1" ht="3.5" customHeight="1">
      <c r="B50" s="132"/>
      <c r="C50" s="80"/>
      <c r="D50" s="385"/>
      <c r="E50" s="40"/>
      <c r="G50" s="2"/>
      <c r="H50" s="4"/>
      <c r="I50" s="2"/>
      <c r="J50" s="2"/>
      <c r="K50" s="2"/>
      <c r="L50" s="2"/>
      <c r="M50" s="2"/>
      <c r="N50" s="2"/>
      <c r="O50" s="2"/>
      <c r="P50" s="2"/>
    </row>
    <row r="51" spans="2:16" s="3" customFormat="1" ht="27.5" customHeight="1">
      <c r="B51" s="581" t="s">
        <v>805</v>
      </c>
      <c r="C51" s="582"/>
      <c r="D51" s="385"/>
      <c r="E51" s="40"/>
      <c r="G51" s="2"/>
      <c r="H51" s="4"/>
      <c r="I51" s="2"/>
      <c r="J51" s="2"/>
      <c r="K51" s="2"/>
      <c r="L51" s="2"/>
      <c r="M51" s="2"/>
      <c r="N51" s="2"/>
      <c r="O51" s="2"/>
      <c r="P51" s="2"/>
    </row>
    <row r="52" spans="2:16" s="3" customFormat="1" ht="15" customHeight="1" thickBot="1">
      <c r="B52" s="581"/>
      <c r="C52" s="582"/>
      <c r="D52" s="42"/>
      <c r="E52" s="40"/>
      <c r="G52" s="2"/>
      <c r="H52" s="4" t="s">
        <v>63</v>
      </c>
      <c r="I52" s="2"/>
      <c r="J52" s="2"/>
      <c r="K52" s="2"/>
      <c r="L52" s="2"/>
      <c r="M52" s="2"/>
      <c r="N52" s="2"/>
      <c r="O52" s="2"/>
      <c r="P52" s="2"/>
    </row>
    <row r="53" spans="2:16" s="3" customFormat="1" ht="14.5">
      <c r="B53" s="132"/>
      <c r="C53" s="80" t="s">
        <v>57</v>
      </c>
      <c r="D53" s="440" t="s">
        <v>818</v>
      </c>
      <c r="E53" s="40"/>
      <c r="G53" s="2"/>
      <c r="H53" s="4" t="s">
        <v>64</v>
      </c>
      <c r="I53" s="2"/>
      <c r="J53" s="2"/>
      <c r="K53" s="2"/>
      <c r="L53" s="2"/>
      <c r="M53" s="2"/>
      <c r="N53" s="2"/>
      <c r="O53" s="2"/>
      <c r="P53" s="2"/>
    </row>
    <row r="54" spans="2:16" s="3" customFormat="1" ht="14.5">
      <c r="B54" s="132"/>
      <c r="C54" s="80" t="s">
        <v>59</v>
      </c>
      <c r="D54" s="441" t="s">
        <v>819</v>
      </c>
      <c r="E54" s="40"/>
      <c r="G54" s="2"/>
      <c r="H54" s="4" t="s">
        <v>65</v>
      </c>
      <c r="I54" s="2"/>
      <c r="J54" s="2"/>
      <c r="K54" s="2"/>
      <c r="L54" s="2"/>
      <c r="M54" s="2"/>
      <c r="N54" s="2"/>
      <c r="O54" s="2"/>
      <c r="P54" s="2"/>
    </row>
    <row r="55" spans="2:16" s="3" customFormat="1" ht="15" thickBot="1">
      <c r="B55" s="132"/>
      <c r="C55" s="80" t="s">
        <v>61</v>
      </c>
      <c r="D55" s="442">
        <v>43748</v>
      </c>
      <c r="E55" s="40"/>
      <c r="G55" s="2"/>
      <c r="H55" s="4" t="s">
        <v>66</v>
      </c>
      <c r="I55" s="2"/>
      <c r="J55" s="2"/>
      <c r="K55" s="2"/>
      <c r="L55" s="2"/>
      <c r="M55" s="2"/>
      <c r="N55" s="2"/>
      <c r="O55" s="2"/>
      <c r="P55" s="2"/>
    </row>
    <row r="56" spans="2:16" s="3" customFormat="1" ht="14.5" thickBot="1">
      <c r="B56" s="132"/>
      <c r="C56" s="76" t="s">
        <v>238</v>
      </c>
      <c r="D56" s="42"/>
      <c r="E56" s="40"/>
      <c r="G56" s="2"/>
      <c r="H56" s="4" t="s">
        <v>67</v>
      </c>
      <c r="I56" s="2"/>
      <c r="J56" s="2"/>
      <c r="K56" s="2"/>
      <c r="L56" s="2"/>
      <c r="M56" s="2"/>
      <c r="N56" s="2"/>
      <c r="O56" s="2"/>
      <c r="P56" s="2"/>
    </row>
    <row r="57" spans="2:16" s="3" customFormat="1" ht="14.5">
      <c r="B57" s="132"/>
      <c r="C57" s="80" t="s">
        <v>57</v>
      </c>
      <c r="D57" s="440" t="s">
        <v>816</v>
      </c>
      <c r="E57" s="40"/>
      <c r="G57" s="2"/>
      <c r="H57" s="4" t="s">
        <v>68</v>
      </c>
      <c r="I57" s="2"/>
      <c r="J57" s="2"/>
      <c r="K57" s="2"/>
      <c r="L57" s="2"/>
      <c r="M57" s="2"/>
      <c r="N57" s="2"/>
      <c r="O57" s="2"/>
      <c r="P57" s="2"/>
    </row>
    <row r="58" spans="2:16" s="3" customFormat="1" ht="14.5">
      <c r="B58" s="132"/>
      <c r="C58" s="80" t="s">
        <v>59</v>
      </c>
      <c r="D58" s="441" t="s">
        <v>817</v>
      </c>
      <c r="E58" s="40"/>
      <c r="G58" s="2"/>
      <c r="H58" s="4" t="s">
        <v>69</v>
      </c>
      <c r="I58" s="2"/>
      <c r="J58" s="2"/>
      <c r="K58" s="2"/>
      <c r="L58" s="2"/>
      <c r="M58" s="2"/>
      <c r="N58" s="2"/>
      <c r="O58" s="2"/>
      <c r="P58" s="2"/>
    </row>
    <row r="59" spans="1:8" ht="15" thickBot="1">
      <c r="A59" s="3"/>
      <c r="B59" s="132"/>
      <c r="C59" s="80" t="s">
        <v>61</v>
      </c>
      <c r="D59" s="442">
        <v>43748</v>
      </c>
      <c r="E59" s="40"/>
      <c r="H59" s="4" t="s">
        <v>70</v>
      </c>
    </row>
    <row r="60" spans="2:8" ht="15" thickBot="1">
      <c r="B60" s="449"/>
      <c r="C60" s="443" t="s">
        <v>180</v>
      </c>
      <c r="D60" s="444"/>
      <c r="E60" s="450"/>
      <c r="H60" s="4" t="s">
        <v>71</v>
      </c>
    </row>
    <row r="61" spans="2:8" ht="14.5">
      <c r="B61" s="449"/>
      <c r="C61" s="445" t="s">
        <v>57</v>
      </c>
      <c r="D61" s="446" t="s">
        <v>820</v>
      </c>
      <c r="E61" s="450"/>
      <c r="H61" s="4" t="s">
        <v>72</v>
      </c>
    </row>
    <row r="62" spans="2:8" ht="14.5">
      <c r="B62" s="449"/>
      <c r="C62" s="445" t="s">
        <v>59</v>
      </c>
      <c r="D62" s="571" t="s">
        <v>1082</v>
      </c>
      <c r="E62" s="450"/>
      <c r="H62" s="4" t="s">
        <v>73</v>
      </c>
    </row>
    <row r="63" spans="2:8" ht="15" thickBot="1">
      <c r="B63" s="449"/>
      <c r="C63" s="445" t="s">
        <v>61</v>
      </c>
      <c r="D63" s="442">
        <f>+D59</f>
        <v>43748</v>
      </c>
      <c r="E63" s="450"/>
      <c r="H63" s="4" t="s">
        <v>74</v>
      </c>
    </row>
    <row r="64" spans="2:8" ht="15" thickBot="1">
      <c r="B64" s="449"/>
      <c r="C64" s="443" t="s">
        <v>180</v>
      </c>
      <c r="D64" s="444"/>
      <c r="E64" s="450"/>
      <c r="H64" s="4" t="s">
        <v>93</v>
      </c>
    </row>
    <row r="65" spans="2:8" ht="14.5">
      <c r="B65" s="449"/>
      <c r="C65" s="445" t="s">
        <v>57</v>
      </c>
      <c r="D65" s="440" t="s">
        <v>824</v>
      </c>
      <c r="E65" s="450"/>
      <c r="H65" s="4" t="s">
        <v>94</v>
      </c>
    </row>
    <row r="66" spans="2:8" ht="14.5">
      <c r="B66" s="449"/>
      <c r="C66" s="445" t="s">
        <v>59</v>
      </c>
      <c r="D66" s="572" t="s">
        <v>1083</v>
      </c>
      <c r="E66" s="450"/>
      <c r="H66" s="4" t="s">
        <v>95</v>
      </c>
    </row>
    <row r="67" spans="2:8" ht="15" thickBot="1">
      <c r="B67" s="449"/>
      <c r="C67" s="445" t="s">
        <v>61</v>
      </c>
      <c r="D67" s="442">
        <f>+D63</f>
        <v>43748</v>
      </c>
      <c r="E67" s="450"/>
      <c r="H67" s="4" t="s">
        <v>96</v>
      </c>
    </row>
    <row r="68" spans="2:8" ht="15" thickBot="1">
      <c r="B68" s="449"/>
      <c r="C68" s="443" t="s">
        <v>180</v>
      </c>
      <c r="D68" s="444"/>
      <c r="E68" s="450"/>
      <c r="H68" s="4" t="s">
        <v>97</v>
      </c>
    </row>
    <row r="69" spans="2:8" ht="14.5">
      <c r="B69" s="449"/>
      <c r="C69" s="445" t="s">
        <v>57</v>
      </c>
      <c r="D69" s="446" t="s">
        <v>825</v>
      </c>
      <c r="E69" s="450"/>
      <c r="H69" s="4" t="s">
        <v>98</v>
      </c>
    </row>
    <row r="70" spans="2:8" ht="14.5">
      <c r="B70" s="449"/>
      <c r="C70" s="445" t="s">
        <v>59</v>
      </c>
      <c r="D70" s="447" t="s">
        <v>826</v>
      </c>
      <c r="E70" s="450"/>
      <c r="H70" s="4" t="s">
        <v>99</v>
      </c>
    </row>
    <row r="71" spans="2:8" ht="15" thickBot="1">
      <c r="B71" s="449"/>
      <c r="C71" s="445" t="s">
        <v>61</v>
      </c>
      <c r="D71" s="442">
        <f>+D67</f>
        <v>43748</v>
      </c>
      <c r="E71" s="450"/>
      <c r="H71" s="4" t="s">
        <v>100</v>
      </c>
    </row>
    <row r="72" spans="2:8" ht="15" thickBot="1">
      <c r="B72" s="449"/>
      <c r="C72" s="443" t="s">
        <v>180</v>
      </c>
      <c r="D72" s="444"/>
      <c r="E72" s="450"/>
      <c r="H72" s="4" t="s">
        <v>105</v>
      </c>
    </row>
    <row r="73" spans="2:8" ht="14.5">
      <c r="B73" s="449"/>
      <c r="C73" s="445" t="s">
        <v>57</v>
      </c>
      <c r="D73" s="440" t="s">
        <v>827</v>
      </c>
      <c r="E73" s="450"/>
      <c r="H73" s="4" t="s">
        <v>106</v>
      </c>
    </row>
    <row r="74" spans="2:8" ht="14.5">
      <c r="B74" s="449"/>
      <c r="C74" s="445" t="s">
        <v>59</v>
      </c>
      <c r="D74" s="447" t="s">
        <v>828</v>
      </c>
      <c r="E74" s="450"/>
      <c r="H74" s="4" t="s">
        <v>107</v>
      </c>
    </row>
    <row r="75" spans="2:8" ht="15" thickBot="1">
      <c r="B75" s="449"/>
      <c r="C75" s="445" t="s">
        <v>61</v>
      </c>
      <c r="D75" s="442">
        <f>+D71</f>
        <v>43748</v>
      </c>
      <c r="E75" s="450"/>
      <c r="H75" s="4" t="s">
        <v>108</v>
      </c>
    </row>
    <row r="76" spans="2:8" ht="15" thickBot="1">
      <c r="B76" s="449"/>
      <c r="C76" s="443" t="s">
        <v>180</v>
      </c>
      <c r="D76" s="444"/>
      <c r="E76" s="450"/>
      <c r="H76" s="4" t="s">
        <v>109</v>
      </c>
    </row>
    <row r="77" spans="2:8" ht="14.5">
      <c r="B77" s="449"/>
      <c r="C77" s="445" t="s">
        <v>57</v>
      </c>
      <c r="D77" s="440" t="s">
        <v>1084</v>
      </c>
      <c r="E77" s="450"/>
      <c r="H77" s="4" t="s">
        <v>110</v>
      </c>
    </row>
    <row r="78" spans="2:8" ht="14.5">
      <c r="B78" s="449"/>
      <c r="C78" s="445" t="s">
        <v>59</v>
      </c>
      <c r="D78" s="447" t="s">
        <v>1086</v>
      </c>
      <c r="E78" s="450"/>
      <c r="H78" s="4" t="s">
        <v>111</v>
      </c>
    </row>
    <row r="79" spans="2:8" ht="15" thickBot="1">
      <c r="B79" s="449"/>
      <c r="C79" s="445" t="s">
        <v>61</v>
      </c>
      <c r="D79" s="442">
        <f>+D75</f>
        <v>43748</v>
      </c>
      <c r="E79" s="450"/>
      <c r="H79" s="4" t="s">
        <v>112</v>
      </c>
    </row>
    <row r="80" spans="2:8" ht="15" thickBot="1">
      <c r="B80" s="449"/>
      <c r="C80" s="443" t="s">
        <v>180</v>
      </c>
      <c r="D80" s="444"/>
      <c r="E80" s="450"/>
      <c r="H80" s="4" t="s">
        <v>113</v>
      </c>
    </row>
    <row r="81" spans="2:8" ht="14.5">
      <c r="B81" s="449"/>
      <c r="C81" s="445" t="s">
        <v>57</v>
      </c>
      <c r="D81" s="440" t="s">
        <v>830</v>
      </c>
      <c r="E81" s="450"/>
      <c r="H81" s="4" t="s">
        <v>114</v>
      </c>
    </row>
    <row r="82" spans="2:8" ht="14.5">
      <c r="B82" s="449"/>
      <c r="C82" s="445" t="s">
        <v>59</v>
      </c>
      <c r="D82" s="447" t="s">
        <v>831</v>
      </c>
      <c r="E82" s="450"/>
      <c r="H82" s="4" t="s">
        <v>115</v>
      </c>
    </row>
    <row r="83" spans="2:8" ht="15" thickBot="1">
      <c r="B83" s="449"/>
      <c r="C83" s="445" t="s">
        <v>61</v>
      </c>
      <c r="D83" s="442">
        <f>+D79</f>
        <v>43748</v>
      </c>
      <c r="E83" s="450"/>
      <c r="H83" s="4" t="s">
        <v>116</v>
      </c>
    </row>
    <row r="84" spans="2:8" ht="15" thickBot="1">
      <c r="B84" s="449"/>
      <c r="C84" s="443" t="s">
        <v>180</v>
      </c>
      <c r="D84" s="444"/>
      <c r="E84" s="450"/>
      <c r="H84" s="4" t="s">
        <v>140</v>
      </c>
    </row>
    <row r="85" spans="2:8" ht="14.5">
      <c r="B85" s="449"/>
      <c r="C85" s="445" t="s">
        <v>57</v>
      </c>
      <c r="D85" s="440" t="s">
        <v>1087</v>
      </c>
      <c r="E85" s="450"/>
      <c r="H85" s="4" t="s">
        <v>141</v>
      </c>
    </row>
    <row r="86" spans="2:8" ht="14.5">
      <c r="B86" s="449"/>
      <c r="C86" s="445" t="s">
        <v>59</v>
      </c>
      <c r="D86" s="571" t="s">
        <v>1085</v>
      </c>
      <c r="E86" s="450"/>
      <c r="H86" s="4" t="s">
        <v>142</v>
      </c>
    </row>
    <row r="87" spans="2:8" ht="15" thickBot="1">
      <c r="B87" s="449"/>
      <c r="C87" s="445" t="s">
        <v>61</v>
      </c>
      <c r="D87" s="442">
        <f>+D83</f>
        <v>43748</v>
      </c>
      <c r="E87" s="450"/>
      <c r="H87" s="4" t="s">
        <v>143</v>
      </c>
    </row>
    <row r="88" spans="2:8" ht="14.5" thickBot="1">
      <c r="B88" s="451"/>
      <c r="C88" s="448"/>
      <c r="D88" s="448"/>
      <c r="E88" s="452"/>
      <c r="H88" s="4" t="s">
        <v>154</v>
      </c>
    </row>
    <row r="89" ht="15">
      <c r="H89" s="4" t="s">
        <v>155</v>
      </c>
    </row>
    <row r="90" ht="15">
      <c r="H90" s="4" t="s">
        <v>156</v>
      </c>
    </row>
    <row r="91" ht="15">
      <c r="H91" s="4" t="s">
        <v>157</v>
      </c>
    </row>
    <row r="92" ht="15">
      <c r="H92" s="4" t="s">
        <v>158</v>
      </c>
    </row>
    <row r="93" ht="15">
      <c r="H93" s="4" t="s">
        <v>159</v>
      </c>
    </row>
    <row r="94" ht="15">
      <c r="H94" s="4" t="s">
        <v>160</v>
      </c>
    </row>
    <row r="95" ht="15">
      <c r="H95" s="4" t="s">
        <v>161</v>
      </c>
    </row>
    <row r="96" ht="15">
      <c r="H96" s="4" t="s">
        <v>162</v>
      </c>
    </row>
    <row r="97" ht="15">
      <c r="H97" s="4" t="s">
        <v>163</v>
      </c>
    </row>
    <row r="98" ht="15">
      <c r="H98" s="4" t="s">
        <v>164</v>
      </c>
    </row>
    <row r="99" ht="15">
      <c r="H99" s="4" t="s">
        <v>165</v>
      </c>
    </row>
    <row r="100" ht="15">
      <c r="H100" s="4" t="s">
        <v>166</v>
      </c>
    </row>
    <row r="101" ht="15">
      <c r="H101" s="4" t="s">
        <v>167</v>
      </c>
    </row>
    <row r="102" ht="15">
      <c r="H102" s="4" t="s">
        <v>168</v>
      </c>
    </row>
    <row r="103" ht="15">
      <c r="H103" s="4" t="s">
        <v>169</v>
      </c>
    </row>
    <row r="104" ht="15">
      <c r="H104" s="4" t="s">
        <v>170</v>
      </c>
    </row>
    <row r="105" ht="15">
      <c r="H105" s="4" t="s">
        <v>171</v>
      </c>
    </row>
    <row r="106" ht="15">
      <c r="H106" s="4" t="s">
        <v>172</v>
      </c>
    </row>
    <row r="107" ht="15">
      <c r="H107" s="4" t="s">
        <v>173</v>
      </c>
    </row>
    <row r="108" ht="15">
      <c r="H108" s="4" t="s">
        <v>174</v>
      </c>
    </row>
    <row r="109" ht="15">
      <c r="H109" s="4" t="s">
        <v>175</v>
      </c>
    </row>
    <row r="110" ht="15">
      <c r="H110" s="4" t="s">
        <v>176</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467">
      <formula1>$P$15:$P$26</formula1>
    </dataValidation>
    <dataValidation type="list" allowBlank="1" showInputMessage="1" showErrorMessage="1" sqref="IV65465">
      <formula1>$K$15:$K$19</formula1>
    </dataValidation>
    <dataValidation type="list" allowBlank="1" showInputMessage="1" showErrorMessage="1" sqref="D65466">
      <formula1>$O$15:$O$26</formula1>
    </dataValidation>
    <dataValidation type="list" allowBlank="1" showInputMessage="1" showErrorMessage="1" sqref="IV65458 D65458">
      <formula1>$I$15:$I$17</formula1>
    </dataValidation>
    <dataValidation type="list" allowBlank="1" showInputMessage="1" showErrorMessage="1" sqref="IV65459:IV65463 D65459:D65463">
      <formula1>$H$15:$H$110</formula1>
    </dataValidation>
    <dataValidation type="list" allowBlank="1" showInputMessage="1" showErrorMessage="1" prompt="Please use drop down menu on the right side of the cell " sqref="D34">
      <formula1>"Environmental and Social Safeguards, Gender, Monitoring &amp; Evaluation, Budget, Other"</formula1>
    </dataValidation>
    <dataValidation allowBlank="1" showInputMessage="1" showErrorMessage="1" prompt="Please provide a description, world limit = 100" sqref="D35"/>
    <dataValidation type="list" allowBlank="1" showInputMessage="1" showErrorMessage="1" prompt="Please use drop down menu on the right side of the cell " sqref="D36">
      <formula1>"Condition met and cleared by the AFB Sec, Condition met but clearance pending by AFB Sec, Condition not met"</formula1>
    </dataValidation>
  </dataValidations>
  <hyperlinks>
    <hyperlink ref="D43" r:id="rId1" display="https://fundecooperacion.org/es/conozca-los-proyectos/"/>
    <hyperlink ref="D48" r:id="rId2" display="mailto:creyes@fundecooperacion.org"/>
    <hyperlink ref="D58" r:id="rId3" display="mailto:creyes@fundecooperacion.org"/>
    <hyperlink ref="D62" r:id="rId4" display="mailto:fvargas@mag.go.cr"/>
    <hyperlink ref="D70" r:id="rId5" display="mailto:grettel.calderon@aliarse.org"/>
    <hyperlink ref="D74" r:id="rId6" display="mailto:mmarin@acepesa.com"/>
    <hyperlink ref="D82" r:id="rId7" display="mailto:archacon@imn.ac.cr"/>
    <hyperlink ref="D66" r:id="rId8" display="mailto:lramirez@inta.go.cr"/>
    <hyperlink ref="D86" r:id="rId9" display="mailto:jsegura@mag.go.cr"/>
  </hyperlinks>
  <printOptions/>
  <pageMargins left="0.7" right="0.7" top="0.75" bottom="0.75" header="0.3" footer="0.3"/>
  <pageSetup horizontalDpi="600" verticalDpi="600" orientation="landscape" r:id="rId11"/>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2:T338"/>
  <sheetViews>
    <sheetView showGridLines="0" zoomScale="70" zoomScaleNormal="70" zoomScalePageLayoutView="85" workbookViewId="0" topLeftCell="B48">
      <selection activeCell="C66" sqref="C66:C67"/>
    </sheetView>
  </sheetViews>
  <sheetFormatPr defaultColWidth="8.8515625" defaultRowHeight="15" outlineLevelRow="1"/>
  <cols>
    <col min="1" max="1" width="3.00390625" style="152" customWidth="1"/>
    <col min="2" max="2" width="28.421875" style="152" customWidth="1"/>
    <col min="3" max="3" width="50.421875" style="152" customWidth="1"/>
    <col min="4" max="4" width="34.421875" style="152" customWidth="1"/>
    <col min="5" max="5" width="32.00390625" style="152" customWidth="1"/>
    <col min="6" max="6" width="26.57421875" style="152" customWidth="1"/>
    <col min="7" max="7" width="26.421875" style="152" bestFit="1" customWidth="1"/>
    <col min="8" max="8" width="30.00390625" style="152" customWidth="1"/>
    <col min="9" max="9" width="26.140625" style="152" customWidth="1"/>
    <col min="10" max="10" width="25.8515625" style="152" customWidth="1"/>
    <col min="11" max="11" width="31.00390625" style="152" bestFit="1" customWidth="1"/>
    <col min="12" max="12" width="30.421875" style="152" customWidth="1"/>
    <col min="13" max="13" width="27.140625" style="152" bestFit="1" customWidth="1"/>
    <col min="14" max="14" width="25.00390625" style="152" customWidth="1"/>
    <col min="15" max="15" width="25.8515625" style="152" bestFit="1" customWidth="1"/>
    <col min="16" max="16" width="30.421875" style="152" customWidth="1"/>
    <col min="17" max="17" width="27.140625" style="152" bestFit="1" customWidth="1"/>
    <col min="18" max="18" width="24.421875" style="152" customWidth="1"/>
    <col min="19" max="19" width="23.140625" style="152" bestFit="1" customWidth="1"/>
    <col min="20" max="20" width="27.57421875" style="152" customWidth="1"/>
    <col min="21" max="16384" width="8.8515625" style="152" customWidth="1"/>
  </cols>
  <sheetData>
    <row r="1" ht="15" thickBot="1"/>
    <row r="2" spans="2:19" ht="26.25">
      <c r="B2" s="89"/>
      <c r="C2" s="847"/>
      <c r="D2" s="847"/>
      <c r="E2" s="847"/>
      <c r="F2" s="847"/>
      <c r="G2" s="847"/>
      <c r="H2" s="83"/>
      <c r="I2" s="83"/>
      <c r="J2" s="83"/>
      <c r="K2" s="83"/>
      <c r="L2" s="83"/>
      <c r="M2" s="83"/>
      <c r="N2" s="83"/>
      <c r="O2" s="83"/>
      <c r="P2" s="83"/>
      <c r="Q2" s="83"/>
      <c r="R2" s="83"/>
      <c r="S2" s="84"/>
    </row>
    <row r="3" spans="2:19" ht="26.25">
      <c r="B3" s="90"/>
      <c r="C3" s="854" t="s">
        <v>244</v>
      </c>
      <c r="D3" s="855"/>
      <c r="E3" s="855"/>
      <c r="F3" s="855"/>
      <c r="G3" s="856"/>
      <c r="H3" s="86"/>
      <c r="I3" s="86"/>
      <c r="J3" s="86"/>
      <c r="K3" s="86"/>
      <c r="L3" s="86"/>
      <c r="M3" s="86"/>
      <c r="N3" s="86"/>
      <c r="O3" s="86"/>
      <c r="P3" s="86"/>
      <c r="Q3" s="86"/>
      <c r="R3" s="86"/>
      <c r="S3" s="88"/>
    </row>
    <row r="4" spans="2:19" ht="26.25">
      <c r="B4" s="90"/>
      <c r="C4" s="91"/>
      <c r="D4" s="91"/>
      <c r="E4" s="91"/>
      <c r="F4" s="91"/>
      <c r="G4" s="91"/>
      <c r="H4" s="86"/>
      <c r="I4" s="86"/>
      <c r="J4" s="86"/>
      <c r="K4" s="86"/>
      <c r="L4" s="86"/>
      <c r="M4" s="86"/>
      <c r="N4" s="86"/>
      <c r="O4" s="86"/>
      <c r="P4" s="86"/>
      <c r="Q4" s="86"/>
      <c r="R4" s="86"/>
      <c r="S4" s="88"/>
    </row>
    <row r="5" spans="2:19" ht="15.75" thickBot="1">
      <c r="B5" s="85"/>
      <c r="C5" s="86"/>
      <c r="D5" s="86"/>
      <c r="E5" s="86"/>
      <c r="F5" s="86"/>
      <c r="G5" s="86"/>
      <c r="H5" s="86"/>
      <c r="I5" s="86"/>
      <c r="J5" s="86"/>
      <c r="K5" s="86"/>
      <c r="L5" s="86"/>
      <c r="M5" s="86"/>
      <c r="N5" s="86"/>
      <c r="O5" s="86"/>
      <c r="P5" s="86"/>
      <c r="Q5" s="86"/>
      <c r="R5" s="86"/>
      <c r="S5" s="88"/>
    </row>
    <row r="6" spans="2:19" ht="34.5" customHeight="1" thickBot="1">
      <c r="B6" s="848" t="s">
        <v>806</v>
      </c>
      <c r="C6" s="849"/>
      <c r="D6" s="849"/>
      <c r="E6" s="849"/>
      <c r="F6" s="849"/>
      <c r="G6" s="849"/>
      <c r="H6" s="240"/>
      <c r="I6" s="240"/>
      <c r="J6" s="240"/>
      <c r="K6" s="240"/>
      <c r="L6" s="240"/>
      <c r="M6" s="240"/>
      <c r="N6" s="240"/>
      <c r="O6" s="240"/>
      <c r="P6" s="240"/>
      <c r="Q6" s="240"/>
      <c r="R6" s="240"/>
      <c r="S6" s="241"/>
    </row>
    <row r="7" spans="2:19" ht="15.75" customHeight="1">
      <c r="B7" s="850" t="s">
        <v>624</v>
      </c>
      <c r="C7" s="851"/>
      <c r="D7" s="851"/>
      <c r="E7" s="851"/>
      <c r="F7" s="851"/>
      <c r="G7" s="851"/>
      <c r="H7" s="240"/>
      <c r="I7" s="240"/>
      <c r="J7" s="240"/>
      <c r="K7" s="240"/>
      <c r="L7" s="240"/>
      <c r="M7" s="240"/>
      <c r="N7" s="240"/>
      <c r="O7" s="240"/>
      <c r="P7" s="240"/>
      <c r="Q7" s="240"/>
      <c r="R7" s="240"/>
      <c r="S7" s="241"/>
    </row>
    <row r="8" spans="2:19" ht="15.75" customHeight="1" thickBot="1">
      <c r="B8" s="852" t="s">
        <v>808</v>
      </c>
      <c r="C8" s="853"/>
      <c r="D8" s="853"/>
      <c r="E8" s="853"/>
      <c r="F8" s="853"/>
      <c r="G8" s="853"/>
      <c r="H8" s="242"/>
      <c r="I8" s="242"/>
      <c r="J8" s="242"/>
      <c r="K8" s="242"/>
      <c r="L8" s="242"/>
      <c r="M8" s="242"/>
      <c r="N8" s="242"/>
      <c r="O8" s="242"/>
      <c r="P8" s="242"/>
      <c r="Q8" s="242"/>
      <c r="R8" s="242"/>
      <c r="S8" s="243"/>
    </row>
    <row r="10" spans="2:3" ht="21">
      <c r="B10" s="948" t="s">
        <v>270</v>
      </c>
      <c r="C10" s="948"/>
    </row>
    <row r="11" ht="15" thickBot="1"/>
    <row r="12" spans="2:3" ht="15" customHeight="1" thickBot="1">
      <c r="B12" s="246" t="s">
        <v>271</v>
      </c>
      <c r="C12" s="153"/>
    </row>
    <row r="13" spans="2:3" ht="15.75" customHeight="1" thickBot="1">
      <c r="B13" s="246" t="s">
        <v>238</v>
      </c>
      <c r="C13" s="153" t="s">
        <v>812</v>
      </c>
    </row>
    <row r="14" spans="2:3" ht="15.75" customHeight="1" thickBot="1">
      <c r="B14" s="246" t="s">
        <v>625</v>
      </c>
      <c r="C14" s="153" t="s">
        <v>565</v>
      </c>
    </row>
    <row r="15" spans="2:3" ht="15.75" customHeight="1" thickBot="1">
      <c r="B15" s="246" t="s">
        <v>272</v>
      </c>
      <c r="C15" s="153" t="s">
        <v>600</v>
      </c>
    </row>
    <row r="16" spans="2:3" ht="15" thickBot="1">
      <c r="B16" s="246" t="s">
        <v>273</v>
      </c>
      <c r="C16" s="153" t="s">
        <v>567</v>
      </c>
    </row>
    <row r="17" spans="2:3" ht="15" thickBot="1">
      <c r="B17" s="246" t="s">
        <v>274</v>
      </c>
      <c r="C17" s="153" t="s">
        <v>456</v>
      </c>
    </row>
    <row r="18" ht="15" thickBot="1"/>
    <row r="19" spans="4:19" ht="15" thickBot="1">
      <c r="D19" s="875" t="s">
        <v>275</v>
      </c>
      <c r="E19" s="876"/>
      <c r="F19" s="876"/>
      <c r="G19" s="877"/>
      <c r="H19" s="875" t="s">
        <v>276</v>
      </c>
      <c r="I19" s="876"/>
      <c r="J19" s="876"/>
      <c r="K19" s="877"/>
      <c r="L19" s="875" t="s">
        <v>277</v>
      </c>
      <c r="M19" s="876"/>
      <c r="N19" s="876"/>
      <c r="O19" s="877"/>
      <c r="P19" s="875" t="s">
        <v>278</v>
      </c>
      <c r="Q19" s="876"/>
      <c r="R19" s="876"/>
      <c r="S19" s="877"/>
    </row>
    <row r="20" spans="2:19" ht="45" customHeight="1" thickBot="1">
      <c r="B20" s="870" t="s">
        <v>279</v>
      </c>
      <c r="C20" s="949" t="s">
        <v>280</v>
      </c>
      <c r="D20" s="154"/>
      <c r="E20" s="155" t="s">
        <v>281</v>
      </c>
      <c r="F20" s="156" t="s">
        <v>282</v>
      </c>
      <c r="G20" s="157" t="s">
        <v>283</v>
      </c>
      <c r="H20" s="552"/>
      <c r="I20" s="553" t="s">
        <v>281</v>
      </c>
      <c r="J20" s="546" t="s">
        <v>282</v>
      </c>
      <c r="K20" s="554" t="s">
        <v>283</v>
      </c>
      <c r="L20" s="552"/>
      <c r="M20" s="553" t="s">
        <v>281</v>
      </c>
      <c r="N20" s="546" t="s">
        <v>282</v>
      </c>
      <c r="O20" s="554" t="s">
        <v>283</v>
      </c>
      <c r="P20" s="154"/>
      <c r="Q20" s="155" t="s">
        <v>281</v>
      </c>
      <c r="R20" s="156" t="s">
        <v>282</v>
      </c>
      <c r="S20" s="157" t="s">
        <v>283</v>
      </c>
    </row>
    <row r="21" spans="2:19" ht="40.5" customHeight="1">
      <c r="B21" s="905"/>
      <c r="C21" s="950"/>
      <c r="D21" s="158" t="s">
        <v>284</v>
      </c>
      <c r="E21" s="194">
        <v>0</v>
      </c>
      <c r="F21" s="194">
        <v>0</v>
      </c>
      <c r="G21" s="194">
        <v>0</v>
      </c>
      <c r="H21" s="555" t="s">
        <v>284</v>
      </c>
      <c r="I21" s="194">
        <f>+J21+K21</f>
        <v>43807</v>
      </c>
      <c r="J21" s="159">
        <v>3292</v>
      </c>
      <c r="K21" s="159">
        <v>40515</v>
      </c>
      <c r="L21" s="556" t="s">
        <v>284</v>
      </c>
      <c r="M21" s="196">
        <f>+N21+O21</f>
        <v>60305</v>
      </c>
      <c r="N21" s="161">
        <v>3892</v>
      </c>
      <c r="O21" s="162">
        <v>56413</v>
      </c>
      <c r="P21" s="158" t="s">
        <v>284</v>
      </c>
      <c r="Q21" s="160"/>
      <c r="R21" s="161"/>
      <c r="S21" s="162"/>
    </row>
    <row r="22" spans="2:19" ht="39.75" customHeight="1">
      <c r="B22" s="905"/>
      <c r="C22" s="950"/>
      <c r="D22" s="163" t="s">
        <v>285</v>
      </c>
      <c r="E22" s="194">
        <v>0</v>
      </c>
      <c r="F22" s="195">
        <v>0</v>
      </c>
      <c r="G22" s="195">
        <v>0</v>
      </c>
      <c r="H22" s="557" t="s">
        <v>285</v>
      </c>
      <c r="I22" s="195">
        <f>+J22+K22</f>
        <v>0.8598980551111324</v>
      </c>
      <c r="J22" s="164">
        <v>0.36</v>
      </c>
      <c r="K22" s="164">
        <v>0.4998980551111324</v>
      </c>
      <c r="L22" s="558" t="s">
        <v>285</v>
      </c>
      <c r="M22" s="165">
        <f>+N22+O22</f>
        <v>0.7657348406988694</v>
      </c>
      <c r="N22" s="165">
        <f>1151/N21</f>
        <v>0.29573484069886946</v>
      </c>
      <c r="O22" s="166">
        <v>0.47</v>
      </c>
      <c r="P22" s="163" t="s">
        <v>285</v>
      </c>
      <c r="Q22" s="165"/>
      <c r="R22" s="165"/>
      <c r="S22" s="166"/>
    </row>
    <row r="23" spans="2:19" ht="37.5" customHeight="1">
      <c r="B23" s="871"/>
      <c r="C23" s="951"/>
      <c r="D23" s="163" t="s">
        <v>286</v>
      </c>
      <c r="E23" s="194">
        <v>0</v>
      </c>
      <c r="F23" s="195">
        <v>0</v>
      </c>
      <c r="G23" s="195">
        <v>3.269224098324285E-05</v>
      </c>
      <c r="H23" s="557" t="s">
        <v>286</v>
      </c>
      <c r="I23" s="194">
        <f>+J23+K23</f>
        <v>0.23</v>
      </c>
      <c r="J23" s="164">
        <v>0.23</v>
      </c>
      <c r="K23" s="164">
        <v>0</v>
      </c>
      <c r="L23" s="557" t="s">
        <v>286</v>
      </c>
      <c r="M23" s="165">
        <f>+N23+O23</f>
        <v>0.1264731551901336</v>
      </c>
      <c r="N23" s="165">
        <f>492/N21</f>
        <v>0.1264131551901336</v>
      </c>
      <c r="O23" s="166">
        <v>6E-05</v>
      </c>
      <c r="P23" s="163" t="s">
        <v>286</v>
      </c>
      <c r="Q23" s="165"/>
      <c r="R23" s="165"/>
      <c r="S23" s="166"/>
    </row>
    <row r="24" spans="2:19" ht="14.5" customHeight="1" thickBot="1">
      <c r="B24" s="167"/>
      <c r="C24" s="167"/>
      <c r="Q24" s="168"/>
      <c r="R24" s="168"/>
      <c r="S24" s="168"/>
    </row>
    <row r="25" spans="2:19" ht="30" customHeight="1" thickBot="1">
      <c r="B25" s="167"/>
      <c r="C25" s="167"/>
      <c r="D25" s="875" t="s">
        <v>275</v>
      </c>
      <c r="E25" s="876"/>
      <c r="F25" s="876"/>
      <c r="G25" s="877"/>
      <c r="H25" s="875" t="s">
        <v>276</v>
      </c>
      <c r="I25" s="876"/>
      <c r="J25" s="876"/>
      <c r="K25" s="877"/>
      <c r="L25" s="875" t="s">
        <v>277</v>
      </c>
      <c r="M25" s="876"/>
      <c r="N25" s="876"/>
      <c r="O25" s="877"/>
      <c r="P25" s="875" t="s">
        <v>278</v>
      </c>
      <c r="Q25" s="876"/>
      <c r="R25" s="876"/>
      <c r="S25" s="877"/>
    </row>
    <row r="26" spans="2:19" ht="47.25" customHeight="1">
      <c r="B26" s="870" t="s">
        <v>287</v>
      </c>
      <c r="C26" s="870" t="s">
        <v>288</v>
      </c>
      <c r="D26" s="918" t="s">
        <v>289</v>
      </c>
      <c r="E26" s="919"/>
      <c r="F26" s="537" t="s">
        <v>290</v>
      </c>
      <c r="G26" s="538" t="s">
        <v>291</v>
      </c>
      <c r="H26" s="918" t="s">
        <v>289</v>
      </c>
      <c r="I26" s="919"/>
      <c r="J26" s="537" t="s">
        <v>290</v>
      </c>
      <c r="K26" s="538" t="s">
        <v>291</v>
      </c>
      <c r="L26" s="918" t="s">
        <v>289</v>
      </c>
      <c r="M26" s="919"/>
      <c r="N26" s="537" t="s">
        <v>290</v>
      </c>
      <c r="O26" s="538" t="s">
        <v>291</v>
      </c>
      <c r="P26" s="952" t="s">
        <v>289</v>
      </c>
      <c r="Q26" s="924"/>
      <c r="R26" s="169" t="s">
        <v>290</v>
      </c>
      <c r="S26" s="170" t="s">
        <v>291</v>
      </c>
    </row>
    <row r="27" spans="2:19" ht="51" customHeight="1">
      <c r="B27" s="905"/>
      <c r="C27" s="905"/>
      <c r="D27" s="539" t="s">
        <v>284</v>
      </c>
      <c r="E27" s="194">
        <v>0</v>
      </c>
      <c r="F27" s="943" t="s">
        <v>453</v>
      </c>
      <c r="G27" s="945" t="s">
        <v>481</v>
      </c>
      <c r="H27" s="559" t="s">
        <v>284</v>
      </c>
      <c r="I27" s="560">
        <f>24+203</f>
        <v>227</v>
      </c>
      <c r="J27" s="925" t="s">
        <v>379</v>
      </c>
      <c r="K27" s="927" t="s">
        <v>486</v>
      </c>
      <c r="L27" s="539" t="s">
        <v>284</v>
      </c>
      <c r="M27" s="560">
        <f>24+203</f>
        <v>227</v>
      </c>
      <c r="N27" s="925" t="s">
        <v>390</v>
      </c>
      <c r="O27" s="927" t="s">
        <v>486</v>
      </c>
      <c r="P27" s="171" t="s">
        <v>284</v>
      </c>
      <c r="Q27" s="172"/>
      <c r="R27" s="929"/>
      <c r="S27" s="931"/>
    </row>
    <row r="28" spans="2:19" ht="51" customHeight="1">
      <c r="B28" s="871"/>
      <c r="C28" s="871"/>
      <c r="D28" s="540" t="s">
        <v>292</v>
      </c>
      <c r="E28" s="195">
        <v>0</v>
      </c>
      <c r="F28" s="944"/>
      <c r="G28" s="946"/>
      <c r="H28" s="561" t="s">
        <v>292</v>
      </c>
      <c r="I28" s="175">
        <f>97/I27</f>
        <v>0.42731277533039647</v>
      </c>
      <c r="J28" s="926"/>
      <c r="K28" s="928"/>
      <c r="L28" s="540" t="s">
        <v>292</v>
      </c>
      <c r="M28" s="175">
        <f>97/M27</f>
        <v>0.42731277533039647</v>
      </c>
      <c r="N28" s="926"/>
      <c r="O28" s="928"/>
      <c r="P28" s="173" t="s">
        <v>292</v>
      </c>
      <c r="Q28" s="175"/>
      <c r="R28" s="930"/>
      <c r="S28" s="932"/>
    </row>
    <row r="29" spans="2:19" ht="45.5" customHeight="1">
      <c r="B29" s="857" t="s">
        <v>293</v>
      </c>
      <c r="C29" s="823" t="s">
        <v>294</v>
      </c>
      <c r="D29" s="541" t="s">
        <v>295</v>
      </c>
      <c r="E29" s="542" t="s">
        <v>274</v>
      </c>
      <c r="F29" s="542" t="s">
        <v>296</v>
      </c>
      <c r="G29" s="543" t="s">
        <v>297</v>
      </c>
      <c r="H29" s="541" t="s">
        <v>295</v>
      </c>
      <c r="I29" s="542" t="s">
        <v>274</v>
      </c>
      <c r="J29" s="542" t="s">
        <v>296</v>
      </c>
      <c r="K29" s="543" t="s">
        <v>297</v>
      </c>
      <c r="L29" s="541" t="s">
        <v>295</v>
      </c>
      <c r="M29" s="542" t="s">
        <v>274</v>
      </c>
      <c r="N29" s="542" t="s">
        <v>296</v>
      </c>
      <c r="O29" s="543" t="s">
        <v>297</v>
      </c>
      <c r="P29" s="176" t="s">
        <v>295</v>
      </c>
      <c r="Q29" s="177" t="s">
        <v>274</v>
      </c>
      <c r="R29" s="177" t="s">
        <v>296</v>
      </c>
      <c r="S29" s="178" t="s">
        <v>297</v>
      </c>
    </row>
    <row r="30" spans="2:19" ht="30" customHeight="1">
      <c r="B30" s="869"/>
      <c r="C30" s="824"/>
      <c r="D30" s="544">
        <v>0</v>
      </c>
      <c r="E30" s="180" t="s">
        <v>453</v>
      </c>
      <c r="F30" s="180" t="s">
        <v>451</v>
      </c>
      <c r="G30" s="545" t="s">
        <v>502</v>
      </c>
      <c r="H30" s="182">
        <v>1</v>
      </c>
      <c r="I30" s="562" t="s">
        <v>453</v>
      </c>
      <c r="J30" s="182" t="s">
        <v>451</v>
      </c>
      <c r="K30" s="184" t="s">
        <v>508</v>
      </c>
      <c r="L30" s="182">
        <v>1</v>
      </c>
      <c r="M30" s="562" t="s">
        <v>453</v>
      </c>
      <c r="N30" s="182" t="s">
        <v>451</v>
      </c>
      <c r="O30" s="184" t="s">
        <v>508</v>
      </c>
      <c r="P30" s="182"/>
      <c r="Q30" s="183"/>
      <c r="R30" s="182"/>
      <c r="S30" s="184"/>
    </row>
    <row r="31" spans="2:19" ht="36.75" customHeight="1" hidden="1" outlineLevel="1">
      <c r="B31" s="869"/>
      <c r="C31" s="824"/>
      <c r="D31" s="541" t="s">
        <v>295</v>
      </c>
      <c r="E31" s="542" t="s">
        <v>274</v>
      </c>
      <c r="F31" s="542" t="s">
        <v>296</v>
      </c>
      <c r="G31" s="543" t="s">
        <v>297</v>
      </c>
      <c r="H31" s="541" t="s">
        <v>295</v>
      </c>
      <c r="I31" s="542" t="s">
        <v>274</v>
      </c>
      <c r="J31" s="542" t="s">
        <v>296</v>
      </c>
      <c r="K31" s="543" t="s">
        <v>297</v>
      </c>
      <c r="L31" s="541" t="s">
        <v>295</v>
      </c>
      <c r="M31" s="542" t="s">
        <v>274</v>
      </c>
      <c r="N31" s="542" t="s">
        <v>296</v>
      </c>
      <c r="O31" s="543" t="s">
        <v>297</v>
      </c>
      <c r="P31" s="176" t="s">
        <v>295</v>
      </c>
      <c r="Q31" s="177" t="s">
        <v>274</v>
      </c>
      <c r="R31" s="177" t="s">
        <v>296</v>
      </c>
      <c r="S31" s="178" t="s">
        <v>297</v>
      </c>
    </row>
    <row r="32" spans="2:19" ht="30" customHeight="1" hidden="1" outlineLevel="1">
      <c r="B32" s="869"/>
      <c r="C32" s="824"/>
      <c r="D32" s="179"/>
      <c r="E32" s="180"/>
      <c r="F32" s="180"/>
      <c r="G32" s="181"/>
      <c r="H32" s="182"/>
      <c r="I32" s="183"/>
      <c r="J32" s="182"/>
      <c r="K32" s="184"/>
      <c r="L32" s="182"/>
      <c r="M32" s="183"/>
      <c r="N32" s="182"/>
      <c r="O32" s="184"/>
      <c r="P32" s="182"/>
      <c r="Q32" s="183"/>
      <c r="R32" s="182"/>
      <c r="S32" s="184"/>
    </row>
    <row r="33" spans="2:19" ht="36" customHeight="1" hidden="1" outlineLevel="1">
      <c r="B33" s="869"/>
      <c r="C33" s="824"/>
      <c r="D33" s="541" t="s">
        <v>295</v>
      </c>
      <c r="E33" s="542" t="s">
        <v>274</v>
      </c>
      <c r="F33" s="542" t="s">
        <v>296</v>
      </c>
      <c r="G33" s="543" t="s">
        <v>297</v>
      </c>
      <c r="H33" s="541" t="s">
        <v>295</v>
      </c>
      <c r="I33" s="542" t="s">
        <v>274</v>
      </c>
      <c r="J33" s="542" t="s">
        <v>296</v>
      </c>
      <c r="K33" s="543" t="s">
        <v>297</v>
      </c>
      <c r="L33" s="541" t="s">
        <v>295</v>
      </c>
      <c r="M33" s="542" t="s">
        <v>274</v>
      </c>
      <c r="N33" s="542" t="s">
        <v>296</v>
      </c>
      <c r="O33" s="543" t="s">
        <v>297</v>
      </c>
      <c r="P33" s="176" t="s">
        <v>295</v>
      </c>
      <c r="Q33" s="177" t="s">
        <v>274</v>
      </c>
      <c r="R33" s="177" t="s">
        <v>296</v>
      </c>
      <c r="S33" s="178" t="s">
        <v>297</v>
      </c>
    </row>
    <row r="34" spans="2:19" ht="30" customHeight="1" hidden="1" outlineLevel="1">
      <c r="B34" s="869"/>
      <c r="C34" s="824"/>
      <c r="D34" s="179"/>
      <c r="E34" s="180"/>
      <c r="F34" s="180"/>
      <c r="G34" s="181"/>
      <c r="H34" s="182"/>
      <c r="I34" s="183"/>
      <c r="J34" s="182"/>
      <c r="K34" s="184"/>
      <c r="L34" s="182"/>
      <c r="M34" s="183"/>
      <c r="N34" s="182"/>
      <c r="O34" s="184"/>
      <c r="P34" s="182"/>
      <c r="Q34" s="183"/>
      <c r="R34" s="182"/>
      <c r="S34" s="184"/>
    </row>
    <row r="35" spans="2:19" ht="39" customHeight="1" hidden="1" outlineLevel="1">
      <c r="B35" s="869"/>
      <c r="C35" s="824"/>
      <c r="D35" s="541" t="s">
        <v>295</v>
      </c>
      <c r="E35" s="542" t="s">
        <v>274</v>
      </c>
      <c r="F35" s="542" t="s">
        <v>296</v>
      </c>
      <c r="G35" s="543" t="s">
        <v>297</v>
      </c>
      <c r="H35" s="541" t="s">
        <v>295</v>
      </c>
      <c r="I35" s="542" t="s">
        <v>274</v>
      </c>
      <c r="J35" s="542" t="s">
        <v>296</v>
      </c>
      <c r="K35" s="543" t="s">
        <v>297</v>
      </c>
      <c r="L35" s="541" t="s">
        <v>295</v>
      </c>
      <c r="M35" s="542" t="s">
        <v>274</v>
      </c>
      <c r="N35" s="542" t="s">
        <v>296</v>
      </c>
      <c r="O35" s="543" t="s">
        <v>297</v>
      </c>
      <c r="P35" s="176" t="s">
        <v>295</v>
      </c>
      <c r="Q35" s="177" t="s">
        <v>274</v>
      </c>
      <c r="R35" s="177" t="s">
        <v>296</v>
      </c>
      <c r="S35" s="178" t="s">
        <v>297</v>
      </c>
    </row>
    <row r="36" spans="2:19" ht="30" customHeight="1" hidden="1" outlineLevel="1">
      <c r="B36" s="869"/>
      <c r="C36" s="824"/>
      <c r="D36" s="179"/>
      <c r="E36" s="180"/>
      <c r="F36" s="180"/>
      <c r="G36" s="181"/>
      <c r="H36" s="182"/>
      <c r="I36" s="183"/>
      <c r="J36" s="182"/>
      <c r="K36" s="184"/>
      <c r="L36" s="182"/>
      <c r="M36" s="183"/>
      <c r="N36" s="182"/>
      <c r="O36" s="184"/>
      <c r="P36" s="182"/>
      <c r="Q36" s="183"/>
      <c r="R36" s="182"/>
      <c r="S36" s="184"/>
    </row>
    <row r="37" spans="2:19" ht="36.75" customHeight="1" hidden="1" outlineLevel="1">
      <c r="B37" s="869"/>
      <c r="C37" s="824"/>
      <c r="D37" s="541" t="s">
        <v>295</v>
      </c>
      <c r="E37" s="542" t="s">
        <v>274</v>
      </c>
      <c r="F37" s="542" t="s">
        <v>296</v>
      </c>
      <c r="G37" s="543" t="s">
        <v>297</v>
      </c>
      <c r="H37" s="541" t="s">
        <v>295</v>
      </c>
      <c r="I37" s="542" t="s">
        <v>274</v>
      </c>
      <c r="J37" s="542" t="s">
        <v>296</v>
      </c>
      <c r="K37" s="543" t="s">
        <v>297</v>
      </c>
      <c r="L37" s="541" t="s">
        <v>295</v>
      </c>
      <c r="M37" s="542" t="s">
        <v>274</v>
      </c>
      <c r="N37" s="542" t="s">
        <v>296</v>
      </c>
      <c r="O37" s="543" t="s">
        <v>297</v>
      </c>
      <c r="P37" s="176" t="s">
        <v>295</v>
      </c>
      <c r="Q37" s="177" t="s">
        <v>274</v>
      </c>
      <c r="R37" s="177" t="s">
        <v>296</v>
      </c>
      <c r="S37" s="178" t="s">
        <v>297</v>
      </c>
    </row>
    <row r="38" spans="2:19" ht="30" customHeight="1" hidden="1" outlineLevel="1">
      <c r="B38" s="858"/>
      <c r="C38" s="825"/>
      <c r="D38" s="179"/>
      <c r="E38" s="180"/>
      <c r="F38" s="180"/>
      <c r="G38" s="181"/>
      <c r="H38" s="182"/>
      <c r="I38" s="183"/>
      <c r="J38" s="182"/>
      <c r="K38" s="184"/>
      <c r="L38" s="182"/>
      <c r="M38" s="183"/>
      <c r="N38" s="182"/>
      <c r="O38" s="184"/>
      <c r="P38" s="182"/>
      <c r="Q38" s="183"/>
      <c r="R38" s="182"/>
      <c r="S38" s="184"/>
    </row>
    <row r="39" spans="2:19" ht="30" customHeight="1" collapsed="1">
      <c r="B39" s="857" t="s">
        <v>298</v>
      </c>
      <c r="C39" s="857" t="s">
        <v>299</v>
      </c>
      <c r="D39" s="542" t="s">
        <v>300</v>
      </c>
      <c r="E39" s="542" t="s">
        <v>301</v>
      </c>
      <c r="F39" s="546" t="s">
        <v>302</v>
      </c>
      <c r="G39" s="185"/>
      <c r="H39" s="542" t="s">
        <v>300</v>
      </c>
      <c r="I39" s="542" t="s">
        <v>301</v>
      </c>
      <c r="J39" s="546" t="s">
        <v>302</v>
      </c>
      <c r="K39" s="184" t="s">
        <v>379</v>
      </c>
      <c r="L39" s="542" t="s">
        <v>300</v>
      </c>
      <c r="M39" s="542" t="s">
        <v>301</v>
      </c>
      <c r="N39" s="546" t="s">
        <v>302</v>
      </c>
      <c r="O39" s="186" t="s">
        <v>379</v>
      </c>
      <c r="P39" s="177" t="s">
        <v>300</v>
      </c>
      <c r="Q39" s="177" t="s">
        <v>301</v>
      </c>
      <c r="R39" s="156" t="s">
        <v>302</v>
      </c>
      <c r="S39" s="186"/>
    </row>
    <row r="40" spans="2:19" ht="30" customHeight="1">
      <c r="B40" s="869"/>
      <c r="C40" s="869"/>
      <c r="D40" s="943">
        <v>0</v>
      </c>
      <c r="E40" s="943" t="s">
        <v>501</v>
      </c>
      <c r="F40" s="546" t="s">
        <v>303</v>
      </c>
      <c r="G40" s="187"/>
      <c r="H40" s="941">
        <v>1</v>
      </c>
      <c r="I40" s="941" t="s">
        <v>501</v>
      </c>
      <c r="J40" s="546" t="s">
        <v>303</v>
      </c>
      <c r="K40" s="563" t="s">
        <v>451</v>
      </c>
      <c r="L40" s="941">
        <v>1</v>
      </c>
      <c r="M40" s="941" t="s">
        <v>501</v>
      </c>
      <c r="N40" s="546" t="s">
        <v>303</v>
      </c>
      <c r="O40" s="188" t="s">
        <v>451</v>
      </c>
      <c r="P40" s="941"/>
      <c r="Q40" s="941"/>
      <c r="R40" s="156" t="s">
        <v>303</v>
      </c>
      <c r="S40" s="188"/>
    </row>
    <row r="41" spans="2:19" ht="30" customHeight="1">
      <c r="B41" s="869"/>
      <c r="C41" s="869"/>
      <c r="D41" s="944"/>
      <c r="E41" s="944"/>
      <c r="F41" s="546" t="s">
        <v>304</v>
      </c>
      <c r="G41" s="181"/>
      <c r="H41" s="942"/>
      <c r="I41" s="942"/>
      <c r="J41" s="546" t="s">
        <v>304</v>
      </c>
      <c r="K41" s="184">
        <v>1</v>
      </c>
      <c r="L41" s="942"/>
      <c r="M41" s="942"/>
      <c r="N41" s="546" t="s">
        <v>304</v>
      </c>
      <c r="O41" s="184">
        <v>1</v>
      </c>
      <c r="P41" s="942"/>
      <c r="Q41" s="942"/>
      <c r="R41" s="156" t="s">
        <v>304</v>
      </c>
      <c r="S41" s="184"/>
    </row>
    <row r="42" spans="2:19" ht="30" customHeight="1" outlineLevel="1">
      <c r="B42" s="869"/>
      <c r="C42" s="869"/>
      <c r="D42" s="177" t="s">
        <v>300</v>
      </c>
      <c r="E42" s="177" t="s">
        <v>301</v>
      </c>
      <c r="F42" s="156" t="s">
        <v>302</v>
      </c>
      <c r="G42" s="185"/>
      <c r="H42" s="177" t="s">
        <v>300</v>
      </c>
      <c r="I42" s="177" t="s">
        <v>301</v>
      </c>
      <c r="J42" s="156" t="s">
        <v>302</v>
      </c>
      <c r="K42" s="186"/>
      <c r="L42" s="177" t="s">
        <v>300</v>
      </c>
      <c r="M42" s="177" t="s">
        <v>301</v>
      </c>
      <c r="N42" s="156" t="s">
        <v>302</v>
      </c>
      <c r="O42" s="186"/>
      <c r="P42" s="177" t="s">
        <v>300</v>
      </c>
      <c r="Q42" s="177" t="s">
        <v>301</v>
      </c>
      <c r="R42" s="156" t="s">
        <v>302</v>
      </c>
      <c r="S42" s="186"/>
    </row>
    <row r="43" spans="2:19" ht="30" customHeight="1" outlineLevel="1">
      <c r="B43" s="869"/>
      <c r="C43" s="869"/>
      <c r="D43" s="943"/>
      <c r="E43" s="943"/>
      <c r="F43" s="156" t="s">
        <v>303</v>
      </c>
      <c r="G43" s="187"/>
      <c r="H43" s="941"/>
      <c r="I43" s="941"/>
      <c r="J43" s="156" t="s">
        <v>303</v>
      </c>
      <c r="K43" s="188"/>
      <c r="L43" s="941"/>
      <c r="M43" s="941"/>
      <c r="N43" s="156" t="s">
        <v>303</v>
      </c>
      <c r="O43" s="188"/>
      <c r="P43" s="941"/>
      <c r="Q43" s="941"/>
      <c r="R43" s="156" t="s">
        <v>303</v>
      </c>
      <c r="S43" s="188"/>
    </row>
    <row r="44" spans="2:19" ht="30" customHeight="1" outlineLevel="1">
      <c r="B44" s="869"/>
      <c r="C44" s="869"/>
      <c r="D44" s="944"/>
      <c r="E44" s="944"/>
      <c r="F44" s="156" t="s">
        <v>304</v>
      </c>
      <c r="G44" s="181"/>
      <c r="H44" s="942"/>
      <c r="I44" s="942"/>
      <c r="J44" s="156" t="s">
        <v>304</v>
      </c>
      <c r="K44" s="184"/>
      <c r="L44" s="942"/>
      <c r="M44" s="942"/>
      <c r="N44" s="156" t="s">
        <v>304</v>
      </c>
      <c r="O44" s="184"/>
      <c r="P44" s="942"/>
      <c r="Q44" s="942"/>
      <c r="R44" s="156" t="s">
        <v>304</v>
      </c>
      <c r="S44" s="184"/>
    </row>
    <row r="45" spans="2:19" ht="30" customHeight="1" outlineLevel="1">
      <c r="B45" s="869"/>
      <c r="C45" s="869"/>
      <c r="D45" s="177" t="s">
        <v>300</v>
      </c>
      <c r="E45" s="177" t="s">
        <v>301</v>
      </c>
      <c r="F45" s="156" t="s">
        <v>302</v>
      </c>
      <c r="G45" s="185"/>
      <c r="H45" s="177" t="s">
        <v>300</v>
      </c>
      <c r="I45" s="177" t="s">
        <v>301</v>
      </c>
      <c r="J45" s="156" t="s">
        <v>302</v>
      </c>
      <c r="K45" s="186"/>
      <c r="L45" s="177" t="s">
        <v>300</v>
      </c>
      <c r="M45" s="177" t="s">
        <v>301</v>
      </c>
      <c r="N45" s="156" t="s">
        <v>302</v>
      </c>
      <c r="O45" s="186"/>
      <c r="P45" s="177" t="s">
        <v>300</v>
      </c>
      <c r="Q45" s="177" t="s">
        <v>301</v>
      </c>
      <c r="R45" s="156" t="s">
        <v>302</v>
      </c>
      <c r="S45" s="186"/>
    </row>
    <row r="46" spans="2:19" ht="30" customHeight="1" outlineLevel="1">
      <c r="B46" s="869"/>
      <c r="C46" s="869"/>
      <c r="D46" s="943"/>
      <c r="E46" s="943"/>
      <c r="F46" s="156" t="s">
        <v>303</v>
      </c>
      <c r="G46" s="187"/>
      <c r="H46" s="941"/>
      <c r="I46" s="941"/>
      <c r="J46" s="156" t="s">
        <v>303</v>
      </c>
      <c r="K46" s="188"/>
      <c r="L46" s="941"/>
      <c r="M46" s="941"/>
      <c r="N46" s="156" t="s">
        <v>303</v>
      </c>
      <c r="O46" s="188"/>
      <c r="P46" s="941"/>
      <c r="Q46" s="941"/>
      <c r="R46" s="156" t="s">
        <v>303</v>
      </c>
      <c r="S46" s="188"/>
    </row>
    <row r="47" spans="2:19" ht="30" customHeight="1" outlineLevel="1">
      <c r="B47" s="869"/>
      <c r="C47" s="869"/>
      <c r="D47" s="944"/>
      <c r="E47" s="944"/>
      <c r="F47" s="156" t="s">
        <v>304</v>
      </c>
      <c r="G47" s="181"/>
      <c r="H47" s="942"/>
      <c r="I47" s="942"/>
      <c r="J47" s="156" t="s">
        <v>304</v>
      </c>
      <c r="K47" s="184"/>
      <c r="L47" s="942"/>
      <c r="M47" s="942"/>
      <c r="N47" s="156" t="s">
        <v>304</v>
      </c>
      <c r="O47" s="184"/>
      <c r="P47" s="942"/>
      <c r="Q47" s="942"/>
      <c r="R47" s="156" t="s">
        <v>304</v>
      </c>
      <c r="S47" s="184"/>
    </row>
    <row r="48" spans="2:19" ht="30" customHeight="1" outlineLevel="1">
      <c r="B48" s="869"/>
      <c r="C48" s="869"/>
      <c r="D48" s="177" t="s">
        <v>300</v>
      </c>
      <c r="E48" s="177" t="s">
        <v>301</v>
      </c>
      <c r="F48" s="156" t="s">
        <v>302</v>
      </c>
      <c r="G48" s="185"/>
      <c r="H48" s="177" t="s">
        <v>300</v>
      </c>
      <c r="I48" s="177" t="s">
        <v>301</v>
      </c>
      <c r="J48" s="156" t="s">
        <v>302</v>
      </c>
      <c r="K48" s="186"/>
      <c r="L48" s="177" t="s">
        <v>300</v>
      </c>
      <c r="M48" s="177" t="s">
        <v>301</v>
      </c>
      <c r="N48" s="156" t="s">
        <v>302</v>
      </c>
      <c r="O48" s="186"/>
      <c r="P48" s="177" t="s">
        <v>300</v>
      </c>
      <c r="Q48" s="177" t="s">
        <v>301</v>
      </c>
      <c r="R48" s="156" t="s">
        <v>302</v>
      </c>
      <c r="S48" s="186"/>
    </row>
    <row r="49" spans="2:19" ht="30" customHeight="1" outlineLevel="1">
      <c r="B49" s="869"/>
      <c r="C49" s="869"/>
      <c r="D49" s="943"/>
      <c r="E49" s="943"/>
      <c r="F49" s="156" t="s">
        <v>303</v>
      </c>
      <c r="G49" s="187"/>
      <c r="H49" s="941"/>
      <c r="I49" s="941"/>
      <c r="J49" s="156" t="s">
        <v>303</v>
      </c>
      <c r="K49" s="188"/>
      <c r="L49" s="941"/>
      <c r="M49" s="941"/>
      <c r="N49" s="156" t="s">
        <v>303</v>
      </c>
      <c r="O49" s="188"/>
      <c r="P49" s="941"/>
      <c r="Q49" s="941"/>
      <c r="R49" s="156" t="s">
        <v>303</v>
      </c>
      <c r="S49" s="188"/>
    </row>
    <row r="50" spans="2:19" ht="30" customHeight="1" outlineLevel="1">
      <c r="B50" s="858"/>
      <c r="C50" s="858"/>
      <c r="D50" s="944"/>
      <c r="E50" s="944"/>
      <c r="F50" s="156" t="s">
        <v>304</v>
      </c>
      <c r="G50" s="181"/>
      <c r="H50" s="942"/>
      <c r="I50" s="942"/>
      <c r="J50" s="156" t="s">
        <v>304</v>
      </c>
      <c r="K50" s="184"/>
      <c r="L50" s="942"/>
      <c r="M50" s="942"/>
      <c r="N50" s="156" t="s">
        <v>304</v>
      </c>
      <c r="O50" s="184"/>
      <c r="P50" s="942"/>
      <c r="Q50" s="942"/>
      <c r="R50" s="156" t="s">
        <v>304</v>
      </c>
      <c r="S50" s="184"/>
    </row>
    <row r="51" spans="3:4" ht="30" customHeight="1" thickBot="1">
      <c r="C51" s="189"/>
      <c r="D51" s="190"/>
    </row>
    <row r="52" spans="4:19" ht="30" customHeight="1" thickBot="1">
      <c r="D52" s="875" t="s">
        <v>275</v>
      </c>
      <c r="E52" s="876"/>
      <c r="F52" s="876"/>
      <c r="G52" s="877"/>
      <c r="H52" s="875" t="s">
        <v>276</v>
      </c>
      <c r="I52" s="876"/>
      <c r="J52" s="876"/>
      <c r="K52" s="877"/>
      <c r="L52" s="875" t="s">
        <v>277</v>
      </c>
      <c r="M52" s="876"/>
      <c r="N52" s="876"/>
      <c r="O52" s="877"/>
      <c r="P52" s="875" t="s">
        <v>278</v>
      </c>
      <c r="Q52" s="876"/>
      <c r="R52" s="876"/>
      <c r="S52" s="877"/>
    </row>
    <row r="53" spans="2:19" ht="30" customHeight="1">
      <c r="B53" s="870" t="s">
        <v>305</v>
      </c>
      <c r="C53" s="870" t="s">
        <v>306</v>
      </c>
      <c r="D53" s="830" t="s">
        <v>307</v>
      </c>
      <c r="E53" s="891"/>
      <c r="F53" s="191" t="s">
        <v>274</v>
      </c>
      <c r="G53" s="192" t="s">
        <v>308</v>
      </c>
      <c r="H53" s="826" t="s">
        <v>307</v>
      </c>
      <c r="I53" s="893"/>
      <c r="J53" s="564" t="s">
        <v>274</v>
      </c>
      <c r="K53" s="565" t="s">
        <v>308</v>
      </c>
      <c r="L53" s="826" t="s">
        <v>307</v>
      </c>
      <c r="M53" s="893"/>
      <c r="N53" s="564" t="s">
        <v>274</v>
      </c>
      <c r="O53" s="565" t="s">
        <v>308</v>
      </c>
      <c r="P53" s="830" t="s">
        <v>307</v>
      </c>
      <c r="Q53" s="891"/>
      <c r="R53" s="191" t="s">
        <v>274</v>
      </c>
      <c r="S53" s="192" t="s">
        <v>308</v>
      </c>
    </row>
    <row r="54" spans="2:19" ht="45" customHeight="1">
      <c r="B54" s="905"/>
      <c r="C54" s="905"/>
      <c r="D54" s="539" t="s">
        <v>284</v>
      </c>
      <c r="E54" s="547">
        <v>0</v>
      </c>
      <c r="F54" s="933" t="s">
        <v>401</v>
      </c>
      <c r="G54" s="935" t="s">
        <v>475</v>
      </c>
      <c r="H54" s="539" t="s">
        <v>284</v>
      </c>
      <c r="I54" s="560">
        <v>88</v>
      </c>
      <c r="J54" s="925" t="s">
        <v>401</v>
      </c>
      <c r="K54" s="927" t="s">
        <v>467</v>
      </c>
      <c r="L54" s="539" t="s">
        <v>284</v>
      </c>
      <c r="M54" s="560">
        <v>211</v>
      </c>
      <c r="N54" s="925" t="s">
        <v>401</v>
      </c>
      <c r="O54" s="927" t="s">
        <v>467</v>
      </c>
      <c r="P54" s="171" t="s">
        <v>284</v>
      </c>
      <c r="Q54" s="172"/>
      <c r="R54" s="929"/>
      <c r="S54" s="931"/>
    </row>
    <row r="55" spans="2:19" ht="45" customHeight="1">
      <c r="B55" s="871"/>
      <c r="C55" s="871"/>
      <c r="D55" s="540" t="s">
        <v>292</v>
      </c>
      <c r="E55" s="174">
        <v>0</v>
      </c>
      <c r="F55" s="934"/>
      <c r="G55" s="936"/>
      <c r="H55" s="540" t="s">
        <v>292</v>
      </c>
      <c r="I55" s="175">
        <v>0.13</v>
      </c>
      <c r="J55" s="926"/>
      <c r="K55" s="928"/>
      <c r="L55" s="540" t="s">
        <v>292</v>
      </c>
      <c r="M55" s="175">
        <f>45/M54</f>
        <v>0.2132701421800948</v>
      </c>
      <c r="N55" s="926"/>
      <c r="O55" s="928"/>
      <c r="P55" s="173" t="s">
        <v>292</v>
      </c>
      <c r="Q55" s="175"/>
      <c r="R55" s="930"/>
      <c r="S55" s="932"/>
    </row>
    <row r="56" spans="2:19" ht="30" customHeight="1">
      <c r="B56" s="857" t="s">
        <v>309</v>
      </c>
      <c r="C56" s="857" t="s">
        <v>310</v>
      </c>
      <c r="D56" s="542" t="s">
        <v>311</v>
      </c>
      <c r="E56" s="548" t="s">
        <v>312</v>
      </c>
      <c r="F56" s="899" t="s">
        <v>313</v>
      </c>
      <c r="G56" s="903"/>
      <c r="H56" s="542" t="s">
        <v>311</v>
      </c>
      <c r="I56" s="548" t="s">
        <v>312</v>
      </c>
      <c r="J56" s="899" t="s">
        <v>313</v>
      </c>
      <c r="K56" s="903"/>
      <c r="L56" s="542" t="s">
        <v>311</v>
      </c>
      <c r="M56" s="548" t="s">
        <v>312</v>
      </c>
      <c r="N56" s="899" t="s">
        <v>313</v>
      </c>
      <c r="O56" s="903"/>
      <c r="P56" s="177" t="s">
        <v>311</v>
      </c>
      <c r="Q56" s="193" t="s">
        <v>312</v>
      </c>
      <c r="R56" s="834" t="s">
        <v>313</v>
      </c>
      <c r="S56" s="904"/>
    </row>
    <row r="57" spans="2:19" ht="30" customHeight="1">
      <c r="B57" s="869"/>
      <c r="C57" s="858"/>
      <c r="D57" s="194">
        <v>0</v>
      </c>
      <c r="E57" s="195">
        <v>0</v>
      </c>
      <c r="F57" s="937" t="s">
        <v>429</v>
      </c>
      <c r="G57" s="938"/>
      <c r="H57" s="196">
        <v>88</v>
      </c>
      <c r="I57" s="197">
        <v>0.13</v>
      </c>
      <c r="J57" s="939" t="s">
        <v>429</v>
      </c>
      <c r="K57" s="940"/>
      <c r="L57" s="196">
        <v>211</v>
      </c>
      <c r="M57" s="197">
        <v>0.213</v>
      </c>
      <c r="N57" s="939" t="s">
        <v>429</v>
      </c>
      <c r="O57" s="940"/>
      <c r="P57" s="196"/>
      <c r="Q57" s="197"/>
      <c r="R57" s="939"/>
      <c r="S57" s="940"/>
    </row>
    <row r="58" spans="2:19" ht="30" customHeight="1">
      <c r="B58" s="869"/>
      <c r="C58" s="857" t="s">
        <v>314</v>
      </c>
      <c r="D58" s="198" t="s">
        <v>313</v>
      </c>
      <c r="E58" s="199" t="s">
        <v>296</v>
      </c>
      <c r="F58" s="177" t="s">
        <v>274</v>
      </c>
      <c r="G58" s="200" t="s">
        <v>308</v>
      </c>
      <c r="H58" s="198" t="s">
        <v>313</v>
      </c>
      <c r="I58" s="199" t="s">
        <v>296</v>
      </c>
      <c r="J58" s="177" t="s">
        <v>274</v>
      </c>
      <c r="K58" s="200" t="s">
        <v>308</v>
      </c>
      <c r="L58" s="198" t="s">
        <v>313</v>
      </c>
      <c r="M58" s="199" t="s">
        <v>296</v>
      </c>
      <c r="N58" s="177" t="s">
        <v>274</v>
      </c>
      <c r="O58" s="200" t="s">
        <v>308</v>
      </c>
      <c r="P58" s="198" t="s">
        <v>313</v>
      </c>
      <c r="Q58" s="199" t="s">
        <v>296</v>
      </c>
      <c r="R58" s="177" t="s">
        <v>274</v>
      </c>
      <c r="S58" s="200" t="s">
        <v>308</v>
      </c>
    </row>
    <row r="59" spans="2:19" ht="30" customHeight="1">
      <c r="B59" s="858"/>
      <c r="C59" s="922"/>
      <c r="D59" s="201"/>
      <c r="E59" s="202"/>
      <c r="F59" s="180"/>
      <c r="G59" s="203"/>
      <c r="H59" s="204"/>
      <c r="I59" s="205"/>
      <c r="J59" s="182"/>
      <c r="K59" s="206"/>
      <c r="L59" s="204"/>
      <c r="M59" s="205"/>
      <c r="N59" s="182"/>
      <c r="O59" s="206"/>
      <c r="P59" s="204"/>
      <c r="Q59" s="205"/>
      <c r="R59" s="182"/>
      <c r="S59" s="206"/>
    </row>
    <row r="60" spans="2:19" ht="30" customHeight="1">
      <c r="B60" s="947" t="s">
        <v>706</v>
      </c>
      <c r="C60" s="947" t="s">
        <v>807</v>
      </c>
      <c r="D60" s="421" t="s">
        <v>799</v>
      </c>
      <c r="E60" s="422" t="s">
        <v>296</v>
      </c>
      <c r="F60" s="423" t="s">
        <v>274</v>
      </c>
      <c r="G60" s="424" t="s">
        <v>308</v>
      </c>
      <c r="H60" s="421" t="s">
        <v>799</v>
      </c>
      <c r="I60" s="422" t="s">
        <v>296</v>
      </c>
      <c r="J60" s="423" t="s">
        <v>274</v>
      </c>
      <c r="K60" s="424" t="s">
        <v>308</v>
      </c>
      <c r="L60" s="421" t="s">
        <v>799</v>
      </c>
      <c r="M60" s="422" t="s">
        <v>296</v>
      </c>
      <c r="N60" s="423" t="s">
        <v>274</v>
      </c>
      <c r="O60" s="424" t="s">
        <v>308</v>
      </c>
      <c r="P60" s="421" t="s">
        <v>799</v>
      </c>
      <c r="Q60" s="422" t="s">
        <v>296</v>
      </c>
      <c r="R60" s="423" t="s">
        <v>274</v>
      </c>
      <c r="S60" s="424" t="s">
        <v>308</v>
      </c>
    </row>
    <row r="61" spans="2:19" ht="52" customHeight="1">
      <c r="B61" s="947"/>
      <c r="C61" s="947"/>
      <c r="D61" s="346"/>
      <c r="E61" s="347"/>
      <c r="F61" s="348"/>
      <c r="G61" s="349"/>
      <c r="H61" s="350"/>
      <c r="I61" s="351"/>
      <c r="J61" s="352"/>
      <c r="K61" s="353"/>
      <c r="L61" s="350"/>
      <c r="M61" s="351"/>
      <c r="N61" s="352"/>
      <c r="O61" s="353"/>
      <c r="P61" s="350"/>
      <c r="Q61" s="351"/>
      <c r="R61" s="352"/>
      <c r="S61" s="353"/>
    </row>
    <row r="62" spans="2:4" ht="30" customHeight="1" thickBot="1">
      <c r="B62" s="167"/>
      <c r="C62" s="207"/>
      <c r="D62" s="190"/>
    </row>
    <row r="63" spans="2:19" ht="30" customHeight="1" thickBot="1">
      <c r="B63" s="167"/>
      <c r="C63" s="167"/>
      <c r="D63" s="875" t="s">
        <v>275</v>
      </c>
      <c r="E63" s="876"/>
      <c r="F63" s="876"/>
      <c r="G63" s="876"/>
      <c r="H63" s="875" t="s">
        <v>276</v>
      </c>
      <c r="I63" s="876"/>
      <c r="J63" s="876"/>
      <c r="K63" s="877"/>
      <c r="L63" s="876" t="s">
        <v>277</v>
      </c>
      <c r="M63" s="876"/>
      <c r="N63" s="876"/>
      <c r="O63" s="876"/>
      <c r="P63" s="875" t="s">
        <v>278</v>
      </c>
      <c r="Q63" s="876"/>
      <c r="R63" s="876"/>
      <c r="S63" s="877"/>
    </row>
    <row r="64" spans="2:19" ht="30" customHeight="1">
      <c r="B64" s="870" t="s">
        <v>315</v>
      </c>
      <c r="C64" s="870" t="s">
        <v>316</v>
      </c>
      <c r="D64" s="918" t="s">
        <v>317</v>
      </c>
      <c r="E64" s="919"/>
      <c r="F64" s="826" t="s">
        <v>274</v>
      </c>
      <c r="G64" s="920"/>
      <c r="H64" s="921" t="s">
        <v>317</v>
      </c>
      <c r="I64" s="919"/>
      <c r="J64" s="826" t="s">
        <v>274</v>
      </c>
      <c r="K64" s="827"/>
      <c r="L64" s="921" t="s">
        <v>317</v>
      </c>
      <c r="M64" s="919"/>
      <c r="N64" s="826" t="s">
        <v>274</v>
      </c>
      <c r="O64" s="827"/>
      <c r="P64" s="923" t="s">
        <v>317</v>
      </c>
      <c r="Q64" s="924"/>
      <c r="R64" s="830" t="s">
        <v>274</v>
      </c>
      <c r="S64" s="831"/>
    </row>
    <row r="65" spans="2:19" ht="36.75" customHeight="1">
      <c r="B65" s="871"/>
      <c r="C65" s="871"/>
      <c r="D65" s="914">
        <v>0</v>
      </c>
      <c r="E65" s="915"/>
      <c r="F65" s="881" t="s">
        <v>401</v>
      </c>
      <c r="G65" s="916"/>
      <c r="H65" s="917">
        <v>1</v>
      </c>
      <c r="I65" s="910"/>
      <c r="J65" s="901" t="s">
        <v>401</v>
      </c>
      <c r="K65" s="902"/>
      <c r="L65" s="917">
        <v>1</v>
      </c>
      <c r="M65" s="910"/>
      <c r="N65" s="901" t="s">
        <v>401</v>
      </c>
      <c r="O65" s="902"/>
      <c r="P65" s="909"/>
      <c r="Q65" s="910"/>
      <c r="R65" s="901"/>
      <c r="S65" s="902"/>
    </row>
    <row r="66" spans="2:19" ht="45" customHeight="1">
      <c r="B66" s="857" t="s">
        <v>318</v>
      </c>
      <c r="C66" s="857" t="s">
        <v>628</v>
      </c>
      <c r="D66" s="542" t="s">
        <v>319</v>
      </c>
      <c r="E66" s="542" t="s">
        <v>320</v>
      </c>
      <c r="F66" s="899" t="s">
        <v>321</v>
      </c>
      <c r="G66" s="903"/>
      <c r="H66" s="566" t="s">
        <v>319</v>
      </c>
      <c r="I66" s="542" t="s">
        <v>320</v>
      </c>
      <c r="J66" s="911" t="s">
        <v>321</v>
      </c>
      <c r="K66" s="903"/>
      <c r="L66" s="566" t="s">
        <v>319</v>
      </c>
      <c r="M66" s="542" t="s">
        <v>320</v>
      </c>
      <c r="N66" s="911" t="s">
        <v>321</v>
      </c>
      <c r="O66" s="903"/>
      <c r="P66" s="208" t="s">
        <v>319</v>
      </c>
      <c r="Q66" s="177" t="s">
        <v>320</v>
      </c>
      <c r="R66" s="912" t="s">
        <v>321</v>
      </c>
      <c r="S66" s="904"/>
    </row>
    <row r="67" spans="2:19" ht="27" customHeight="1">
      <c r="B67" s="858"/>
      <c r="C67" s="858"/>
      <c r="D67" s="194">
        <v>0</v>
      </c>
      <c r="E67" s="195">
        <v>0</v>
      </c>
      <c r="F67" s="913" t="s">
        <v>487</v>
      </c>
      <c r="G67" s="913"/>
      <c r="H67" s="196">
        <v>204</v>
      </c>
      <c r="I67" s="197">
        <v>0.2</v>
      </c>
      <c r="J67" s="908" t="s">
        <v>476</v>
      </c>
      <c r="K67" s="829"/>
      <c r="L67" s="560">
        <v>377</v>
      </c>
      <c r="M67" s="567">
        <v>0.41</v>
      </c>
      <c r="N67" s="828" t="s">
        <v>476</v>
      </c>
      <c r="O67" s="829"/>
      <c r="P67" s="196"/>
      <c r="Q67" s="197"/>
      <c r="R67" s="908"/>
      <c r="S67" s="829"/>
    </row>
    <row r="68" spans="2:19" ht="33.75" customHeight="1">
      <c r="B68" s="947" t="s">
        <v>707</v>
      </c>
      <c r="C68" s="953" t="s">
        <v>708</v>
      </c>
      <c r="D68" s="423" t="s">
        <v>709</v>
      </c>
      <c r="E68" s="423" t="s">
        <v>800</v>
      </c>
      <c r="F68" s="955" t="s">
        <v>321</v>
      </c>
      <c r="G68" s="956"/>
      <c r="H68" s="425" t="s">
        <v>710</v>
      </c>
      <c r="I68" s="423" t="s">
        <v>800</v>
      </c>
      <c r="J68" s="955" t="s">
        <v>321</v>
      </c>
      <c r="K68" s="956"/>
      <c r="L68" s="425" t="s">
        <v>710</v>
      </c>
      <c r="M68" s="423" t="s">
        <v>800</v>
      </c>
      <c r="N68" s="955" t="s">
        <v>321</v>
      </c>
      <c r="O68" s="956"/>
      <c r="P68" s="425" t="s">
        <v>710</v>
      </c>
      <c r="Q68" s="423" t="s">
        <v>800</v>
      </c>
      <c r="R68" s="957" t="s">
        <v>321</v>
      </c>
      <c r="S68" s="956"/>
    </row>
    <row r="69" spans="2:19" ht="33.75" customHeight="1">
      <c r="B69" s="947"/>
      <c r="C69" s="954"/>
      <c r="D69" s="354"/>
      <c r="E69" s="355"/>
      <c r="F69" s="958"/>
      <c r="G69" s="958"/>
      <c r="H69" s="356"/>
      <c r="I69" s="357"/>
      <c r="J69" s="959"/>
      <c r="K69" s="960"/>
      <c r="L69" s="356"/>
      <c r="M69" s="357"/>
      <c r="N69" s="959"/>
      <c r="O69" s="960"/>
      <c r="P69" s="356"/>
      <c r="Q69" s="357"/>
      <c r="R69" s="959"/>
      <c r="S69" s="960"/>
    </row>
    <row r="70" spans="2:19" ht="33.75" customHeight="1">
      <c r="B70" s="947"/>
      <c r="C70" s="953" t="s">
        <v>711</v>
      </c>
      <c r="D70" s="423" t="s">
        <v>712</v>
      </c>
      <c r="E70" s="423" t="s">
        <v>313</v>
      </c>
      <c r="F70" s="955" t="s">
        <v>714</v>
      </c>
      <c r="G70" s="956"/>
      <c r="H70" s="425" t="s">
        <v>712</v>
      </c>
      <c r="I70" s="423" t="s">
        <v>713</v>
      </c>
      <c r="J70" s="957" t="s">
        <v>296</v>
      </c>
      <c r="K70" s="956"/>
      <c r="L70" s="425" t="s">
        <v>712</v>
      </c>
      <c r="M70" s="423" t="s">
        <v>713</v>
      </c>
      <c r="N70" s="957" t="s">
        <v>296</v>
      </c>
      <c r="O70" s="956"/>
      <c r="P70" s="425" t="s">
        <v>712</v>
      </c>
      <c r="Q70" s="423" t="s">
        <v>713</v>
      </c>
      <c r="R70" s="957" t="s">
        <v>296</v>
      </c>
      <c r="S70" s="956"/>
    </row>
    <row r="71" spans="2:19" ht="33.75" customHeight="1" thickBot="1">
      <c r="B71" s="947"/>
      <c r="C71" s="954"/>
      <c r="D71" s="354"/>
      <c r="E71" s="355"/>
      <c r="F71" s="958"/>
      <c r="G71" s="958"/>
      <c r="H71" s="356"/>
      <c r="I71" s="357"/>
      <c r="J71" s="959"/>
      <c r="K71" s="960"/>
      <c r="L71" s="356"/>
      <c r="M71" s="357"/>
      <c r="N71" s="959"/>
      <c r="O71" s="960"/>
      <c r="P71" s="356"/>
      <c r="Q71" s="357"/>
      <c r="R71" s="959"/>
      <c r="S71" s="960"/>
    </row>
    <row r="72" spans="2:19" ht="37.5" customHeight="1" thickBot="1">
      <c r="B72" s="167"/>
      <c r="C72" s="167"/>
      <c r="D72" s="875" t="s">
        <v>275</v>
      </c>
      <c r="E72" s="876"/>
      <c r="F72" s="876"/>
      <c r="G72" s="877"/>
      <c r="H72" s="875" t="s">
        <v>276</v>
      </c>
      <c r="I72" s="876"/>
      <c r="J72" s="876"/>
      <c r="K72" s="877"/>
      <c r="L72" s="875" t="s">
        <v>277</v>
      </c>
      <c r="M72" s="876"/>
      <c r="N72" s="876"/>
      <c r="O72" s="876"/>
      <c r="P72" s="876" t="s">
        <v>276</v>
      </c>
      <c r="Q72" s="876"/>
      <c r="R72" s="876"/>
      <c r="S72" s="877"/>
    </row>
    <row r="73" spans="2:19" ht="37.5" customHeight="1">
      <c r="B73" s="870" t="s">
        <v>322</v>
      </c>
      <c r="C73" s="870" t="s">
        <v>323</v>
      </c>
      <c r="D73" s="209" t="s">
        <v>324</v>
      </c>
      <c r="E73" s="191" t="s">
        <v>325</v>
      </c>
      <c r="F73" s="830" t="s">
        <v>326</v>
      </c>
      <c r="G73" s="831"/>
      <c r="H73" s="568" t="s">
        <v>324</v>
      </c>
      <c r="I73" s="564" t="s">
        <v>325</v>
      </c>
      <c r="J73" s="826" t="s">
        <v>326</v>
      </c>
      <c r="K73" s="827"/>
      <c r="L73" s="568" t="s">
        <v>324</v>
      </c>
      <c r="M73" s="564" t="s">
        <v>325</v>
      </c>
      <c r="N73" s="826" t="s">
        <v>326</v>
      </c>
      <c r="O73" s="827"/>
      <c r="P73" s="209" t="s">
        <v>324</v>
      </c>
      <c r="Q73" s="191" t="s">
        <v>325</v>
      </c>
      <c r="R73" s="830" t="s">
        <v>326</v>
      </c>
      <c r="S73" s="831"/>
    </row>
    <row r="74" spans="2:19" ht="44.25" customHeight="1">
      <c r="B74" s="905"/>
      <c r="C74" s="871"/>
      <c r="D74" s="210" t="s">
        <v>401</v>
      </c>
      <c r="E74" s="211" t="s">
        <v>451</v>
      </c>
      <c r="F74" s="906" t="s">
        <v>488</v>
      </c>
      <c r="G74" s="907"/>
      <c r="H74" s="560" t="s">
        <v>401</v>
      </c>
      <c r="I74" s="569" t="s">
        <v>451</v>
      </c>
      <c r="J74" s="828" t="s">
        <v>477</v>
      </c>
      <c r="K74" s="829"/>
      <c r="L74" s="560" t="s">
        <v>401</v>
      </c>
      <c r="M74" s="569" t="s">
        <v>451</v>
      </c>
      <c r="N74" s="828" t="s">
        <v>477</v>
      </c>
      <c r="O74" s="829"/>
      <c r="P74" s="212"/>
      <c r="Q74" s="213"/>
      <c r="R74" s="832"/>
      <c r="S74" s="833"/>
    </row>
    <row r="75" spans="2:19" ht="36.75" customHeight="1">
      <c r="B75" s="905"/>
      <c r="C75" s="870" t="s">
        <v>626</v>
      </c>
      <c r="D75" s="542" t="s">
        <v>274</v>
      </c>
      <c r="E75" s="541" t="s">
        <v>327</v>
      </c>
      <c r="F75" s="899" t="s">
        <v>328</v>
      </c>
      <c r="G75" s="903"/>
      <c r="H75" s="542" t="s">
        <v>274</v>
      </c>
      <c r="I75" s="541" t="s">
        <v>327</v>
      </c>
      <c r="J75" s="899" t="s">
        <v>328</v>
      </c>
      <c r="K75" s="903"/>
      <c r="L75" s="542" t="s">
        <v>274</v>
      </c>
      <c r="M75" s="541" t="s">
        <v>327</v>
      </c>
      <c r="N75" s="899" t="s">
        <v>328</v>
      </c>
      <c r="O75" s="903"/>
      <c r="P75" s="177" t="s">
        <v>274</v>
      </c>
      <c r="Q75" s="176" t="s">
        <v>327</v>
      </c>
      <c r="R75" s="834" t="s">
        <v>328</v>
      </c>
      <c r="S75" s="904"/>
    </row>
    <row r="76" spans="2:19" ht="30" customHeight="1">
      <c r="B76" s="905"/>
      <c r="C76" s="905"/>
      <c r="D76" s="180" t="s">
        <v>401</v>
      </c>
      <c r="E76" s="211" t="s">
        <v>1051</v>
      </c>
      <c r="F76" s="881" t="s">
        <v>489</v>
      </c>
      <c r="G76" s="882"/>
      <c r="H76" s="182" t="s">
        <v>401</v>
      </c>
      <c r="I76" s="213" t="s">
        <v>1051</v>
      </c>
      <c r="J76" s="901" t="s">
        <v>478</v>
      </c>
      <c r="K76" s="902"/>
      <c r="L76" s="182" t="s">
        <v>401</v>
      </c>
      <c r="M76" s="213" t="s">
        <v>1051</v>
      </c>
      <c r="N76" s="901" t="s">
        <v>478</v>
      </c>
      <c r="O76" s="902"/>
      <c r="P76" s="182"/>
      <c r="Q76" s="213"/>
      <c r="R76" s="901"/>
      <c r="S76" s="902"/>
    </row>
    <row r="77" spans="2:19" ht="30" customHeight="1" outlineLevel="1">
      <c r="B77" s="905"/>
      <c r="C77" s="905"/>
      <c r="D77" s="180" t="s">
        <v>431</v>
      </c>
      <c r="E77" s="211" t="s">
        <v>1051</v>
      </c>
      <c r="F77" s="881" t="s">
        <v>489</v>
      </c>
      <c r="G77" s="882"/>
      <c r="H77" s="182" t="s">
        <v>431</v>
      </c>
      <c r="I77" s="213" t="s">
        <v>1051</v>
      </c>
      <c r="J77" s="901" t="s">
        <v>484</v>
      </c>
      <c r="K77" s="902"/>
      <c r="L77" s="182" t="s">
        <v>431</v>
      </c>
      <c r="M77" s="213" t="s">
        <v>1051</v>
      </c>
      <c r="N77" s="901" t="s">
        <v>484</v>
      </c>
      <c r="O77" s="902"/>
      <c r="P77" s="182"/>
      <c r="Q77" s="213"/>
      <c r="R77" s="901"/>
      <c r="S77" s="902"/>
    </row>
    <row r="78" spans="2:19" ht="30" customHeight="1" outlineLevel="1">
      <c r="B78" s="905"/>
      <c r="C78" s="905"/>
      <c r="D78" s="180" t="s">
        <v>453</v>
      </c>
      <c r="E78" s="211" t="s">
        <v>1051</v>
      </c>
      <c r="F78" s="881" t="s">
        <v>489</v>
      </c>
      <c r="G78" s="882"/>
      <c r="H78" s="182" t="s">
        <v>453</v>
      </c>
      <c r="I78" s="213" t="s">
        <v>1051</v>
      </c>
      <c r="J78" s="901" t="s">
        <v>484</v>
      </c>
      <c r="K78" s="902"/>
      <c r="L78" s="182" t="s">
        <v>453</v>
      </c>
      <c r="M78" s="213" t="s">
        <v>1051</v>
      </c>
      <c r="N78" s="901" t="s">
        <v>484</v>
      </c>
      <c r="O78" s="902"/>
      <c r="P78" s="182"/>
      <c r="Q78" s="213"/>
      <c r="R78" s="901"/>
      <c r="S78" s="902"/>
    </row>
    <row r="79" spans="2:19" ht="30" customHeight="1" outlineLevel="1">
      <c r="B79" s="905"/>
      <c r="C79" s="905"/>
      <c r="D79" s="180"/>
      <c r="E79" s="211"/>
      <c r="F79" s="881"/>
      <c r="G79" s="882"/>
      <c r="H79" s="182"/>
      <c r="I79" s="213"/>
      <c r="J79" s="901"/>
      <c r="K79" s="902"/>
      <c r="L79" s="182"/>
      <c r="M79" s="213"/>
      <c r="N79" s="901"/>
      <c r="O79" s="902"/>
      <c r="P79" s="182"/>
      <c r="Q79" s="213"/>
      <c r="R79" s="901"/>
      <c r="S79" s="902"/>
    </row>
    <row r="80" spans="2:19" ht="30" customHeight="1" outlineLevel="1">
      <c r="B80" s="905"/>
      <c r="C80" s="905"/>
      <c r="D80" s="180"/>
      <c r="E80" s="211"/>
      <c r="F80" s="881"/>
      <c r="G80" s="882"/>
      <c r="H80" s="182"/>
      <c r="I80" s="213"/>
      <c r="J80" s="901"/>
      <c r="K80" s="902"/>
      <c r="L80" s="182"/>
      <c r="M80" s="213"/>
      <c r="N80" s="901"/>
      <c r="O80" s="902"/>
      <c r="P80" s="182"/>
      <c r="Q80" s="213"/>
      <c r="R80" s="901"/>
      <c r="S80" s="902"/>
    </row>
    <row r="81" spans="2:19" ht="30" customHeight="1" outlineLevel="1">
      <c r="B81" s="871"/>
      <c r="C81" s="871"/>
      <c r="D81" s="180"/>
      <c r="E81" s="211"/>
      <c r="F81" s="881"/>
      <c r="G81" s="882"/>
      <c r="H81" s="182"/>
      <c r="I81" s="213"/>
      <c r="J81" s="901"/>
      <c r="K81" s="902"/>
      <c r="L81" s="182"/>
      <c r="M81" s="213"/>
      <c r="N81" s="901"/>
      <c r="O81" s="902"/>
      <c r="P81" s="182"/>
      <c r="Q81" s="213"/>
      <c r="R81" s="901"/>
      <c r="S81" s="902"/>
    </row>
    <row r="82" spans="2:19" ht="35.25" customHeight="1">
      <c r="B82" s="857" t="s">
        <v>329</v>
      </c>
      <c r="C82" s="898" t="s">
        <v>627</v>
      </c>
      <c r="D82" s="548" t="s">
        <v>330</v>
      </c>
      <c r="E82" s="899" t="s">
        <v>313</v>
      </c>
      <c r="F82" s="900"/>
      <c r="G82" s="543" t="s">
        <v>274</v>
      </c>
      <c r="H82" s="548" t="s">
        <v>330</v>
      </c>
      <c r="I82" s="899" t="s">
        <v>313</v>
      </c>
      <c r="J82" s="900"/>
      <c r="K82" s="543" t="s">
        <v>274</v>
      </c>
      <c r="L82" s="548" t="s">
        <v>330</v>
      </c>
      <c r="M82" s="899" t="s">
        <v>313</v>
      </c>
      <c r="N82" s="900"/>
      <c r="O82" s="543" t="s">
        <v>274</v>
      </c>
      <c r="P82" s="193" t="s">
        <v>330</v>
      </c>
      <c r="Q82" s="834" t="s">
        <v>313</v>
      </c>
      <c r="R82" s="835"/>
      <c r="S82" s="178" t="s">
        <v>274</v>
      </c>
    </row>
    <row r="83" spans="2:19" ht="35.25" customHeight="1">
      <c r="B83" s="869"/>
      <c r="C83" s="898"/>
      <c r="D83" s="521">
        <v>0</v>
      </c>
      <c r="E83" s="894" t="s">
        <v>435</v>
      </c>
      <c r="F83" s="895"/>
      <c r="G83" s="215" t="s">
        <v>453</v>
      </c>
      <c r="H83" s="522">
        <v>1</v>
      </c>
      <c r="I83" s="828" t="s">
        <v>435</v>
      </c>
      <c r="J83" s="896"/>
      <c r="K83" s="217" t="s">
        <v>453</v>
      </c>
      <c r="L83" s="522">
        <v>1</v>
      </c>
      <c r="M83" s="828" t="s">
        <v>435</v>
      </c>
      <c r="N83" s="896"/>
      <c r="O83" s="217" t="s">
        <v>453</v>
      </c>
      <c r="P83" s="216"/>
      <c r="Q83" s="828"/>
      <c r="R83" s="896"/>
      <c r="S83" s="217"/>
    </row>
    <row r="84" spans="2:19" ht="35.25" customHeight="1" outlineLevel="1">
      <c r="B84" s="869"/>
      <c r="C84" s="898"/>
      <c r="D84" s="521"/>
      <c r="E84" s="894"/>
      <c r="F84" s="895"/>
      <c r="G84" s="215"/>
      <c r="H84" s="522"/>
      <c r="I84" s="828"/>
      <c r="J84" s="896"/>
      <c r="K84" s="217"/>
      <c r="L84" s="522">
        <v>1</v>
      </c>
      <c r="M84" s="828" t="s">
        <v>435</v>
      </c>
      <c r="N84" s="896"/>
      <c r="O84" s="217" t="s">
        <v>401</v>
      </c>
      <c r="P84" s="216"/>
      <c r="Q84" s="828"/>
      <c r="R84" s="896"/>
      <c r="S84" s="217"/>
    </row>
    <row r="85" spans="2:19" ht="35.25" customHeight="1" outlineLevel="1">
      <c r="B85" s="869"/>
      <c r="C85" s="898"/>
      <c r="D85" s="214"/>
      <c r="E85" s="894"/>
      <c r="F85" s="895"/>
      <c r="G85" s="215"/>
      <c r="H85" s="216"/>
      <c r="I85" s="828"/>
      <c r="J85" s="896"/>
      <c r="K85" s="217"/>
      <c r="L85" s="216"/>
      <c r="M85" s="828"/>
      <c r="N85" s="896"/>
      <c r="O85" s="217"/>
      <c r="P85" s="216"/>
      <c r="Q85" s="828"/>
      <c r="R85" s="896"/>
      <c r="S85" s="217"/>
    </row>
    <row r="86" spans="2:19" ht="35.25" customHeight="1" outlineLevel="1">
      <c r="B86" s="869"/>
      <c r="C86" s="898"/>
      <c r="D86" s="214"/>
      <c r="E86" s="894"/>
      <c r="F86" s="895"/>
      <c r="G86" s="215"/>
      <c r="H86" s="216"/>
      <c r="I86" s="828"/>
      <c r="J86" s="896"/>
      <c r="K86" s="217"/>
      <c r="L86" s="216"/>
      <c r="M86" s="828"/>
      <c r="N86" s="896"/>
      <c r="O86" s="217"/>
      <c r="P86" s="216"/>
      <c r="Q86" s="828"/>
      <c r="R86" s="896"/>
      <c r="S86" s="217"/>
    </row>
    <row r="87" spans="2:19" ht="35.25" customHeight="1" outlineLevel="1">
      <c r="B87" s="869"/>
      <c r="C87" s="898"/>
      <c r="D87" s="214"/>
      <c r="E87" s="894"/>
      <c r="F87" s="895"/>
      <c r="G87" s="215"/>
      <c r="H87" s="216"/>
      <c r="I87" s="828"/>
      <c r="J87" s="896"/>
      <c r="K87" s="217"/>
      <c r="L87" s="216"/>
      <c r="M87" s="828"/>
      <c r="N87" s="896"/>
      <c r="O87" s="217"/>
      <c r="P87" s="216"/>
      <c r="Q87" s="828"/>
      <c r="R87" s="896"/>
      <c r="S87" s="217"/>
    </row>
    <row r="88" spans="2:19" ht="33" customHeight="1" outlineLevel="1">
      <c r="B88" s="858"/>
      <c r="C88" s="898"/>
      <c r="D88" s="214"/>
      <c r="E88" s="894"/>
      <c r="F88" s="895"/>
      <c r="G88" s="215"/>
      <c r="H88" s="216"/>
      <c r="I88" s="828"/>
      <c r="J88" s="896"/>
      <c r="K88" s="217"/>
      <c r="L88" s="216"/>
      <c r="M88" s="828"/>
      <c r="N88" s="896"/>
      <c r="O88" s="217"/>
      <c r="P88" s="216"/>
      <c r="Q88" s="828"/>
      <c r="R88" s="896"/>
      <c r="S88" s="217"/>
    </row>
    <row r="89" spans="2:4" ht="31.5" customHeight="1" thickBot="1">
      <c r="B89" s="167"/>
      <c r="C89" s="218"/>
      <c r="D89" s="190"/>
    </row>
    <row r="90" spans="2:19" ht="30.75" customHeight="1" thickBot="1">
      <c r="B90" s="167"/>
      <c r="C90" s="167"/>
      <c r="D90" s="875" t="s">
        <v>275</v>
      </c>
      <c r="E90" s="876"/>
      <c r="F90" s="876"/>
      <c r="G90" s="877"/>
      <c r="H90" s="838" t="s">
        <v>275</v>
      </c>
      <c r="I90" s="839"/>
      <c r="J90" s="839"/>
      <c r="K90" s="840"/>
      <c r="L90" s="876" t="s">
        <v>277</v>
      </c>
      <c r="M90" s="876"/>
      <c r="N90" s="876"/>
      <c r="O90" s="876"/>
      <c r="P90" s="876" t="s">
        <v>276</v>
      </c>
      <c r="Q90" s="876"/>
      <c r="R90" s="876"/>
      <c r="S90" s="877"/>
    </row>
    <row r="91" spans="2:19" ht="30.75" customHeight="1">
      <c r="B91" s="870" t="s">
        <v>331</v>
      </c>
      <c r="C91" s="870" t="s">
        <v>332</v>
      </c>
      <c r="D91" s="830" t="s">
        <v>333</v>
      </c>
      <c r="E91" s="891"/>
      <c r="F91" s="191" t="s">
        <v>274</v>
      </c>
      <c r="G91" s="219" t="s">
        <v>313</v>
      </c>
      <c r="H91" s="892" t="s">
        <v>333</v>
      </c>
      <c r="I91" s="893"/>
      <c r="J91" s="564" t="s">
        <v>274</v>
      </c>
      <c r="K91" s="570" t="s">
        <v>313</v>
      </c>
      <c r="L91" s="892" t="s">
        <v>333</v>
      </c>
      <c r="M91" s="893"/>
      <c r="N91" s="564" t="s">
        <v>274</v>
      </c>
      <c r="O91" s="570" t="s">
        <v>313</v>
      </c>
      <c r="P91" s="872" t="s">
        <v>333</v>
      </c>
      <c r="Q91" s="891"/>
      <c r="R91" s="191" t="s">
        <v>274</v>
      </c>
      <c r="S91" s="219" t="s">
        <v>313</v>
      </c>
    </row>
    <row r="92" spans="2:19" ht="29.25" customHeight="1">
      <c r="B92" s="871"/>
      <c r="C92" s="871"/>
      <c r="D92" s="881"/>
      <c r="E92" s="897"/>
      <c r="F92" s="210"/>
      <c r="G92" s="220"/>
      <c r="H92" s="523"/>
      <c r="I92" s="525"/>
      <c r="J92" s="212"/>
      <c r="K92" s="223"/>
      <c r="L92" s="523"/>
      <c r="M92" s="525"/>
      <c r="N92" s="212"/>
      <c r="O92" s="223"/>
      <c r="P92" s="221"/>
      <c r="Q92" s="222"/>
      <c r="R92" s="212"/>
      <c r="S92" s="223"/>
    </row>
    <row r="93" spans="2:19" ht="45" customHeight="1">
      <c r="B93" s="889" t="s">
        <v>334</v>
      </c>
      <c r="C93" s="857" t="s">
        <v>335</v>
      </c>
      <c r="D93" s="542" t="s">
        <v>336</v>
      </c>
      <c r="E93" s="542" t="s">
        <v>337</v>
      </c>
      <c r="F93" s="548" t="s">
        <v>338</v>
      </c>
      <c r="G93" s="543" t="s">
        <v>339</v>
      </c>
      <c r="H93" s="542" t="s">
        <v>336</v>
      </c>
      <c r="I93" s="542" t="s">
        <v>337</v>
      </c>
      <c r="J93" s="548" t="s">
        <v>338</v>
      </c>
      <c r="K93" s="543" t="s">
        <v>339</v>
      </c>
      <c r="L93" s="542" t="s">
        <v>336</v>
      </c>
      <c r="M93" s="542" t="s">
        <v>337</v>
      </c>
      <c r="N93" s="548" t="s">
        <v>338</v>
      </c>
      <c r="O93" s="543" t="s">
        <v>339</v>
      </c>
      <c r="P93" s="177" t="s">
        <v>336</v>
      </c>
      <c r="Q93" s="177" t="s">
        <v>337</v>
      </c>
      <c r="R93" s="193" t="s">
        <v>338</v>
      </c>
      <c r="S93" s="178" t="s">
        <v>339</v>
      </c>
    </row>
    <row r="94" spans="2:19" ht="29.25" customHeight="1">
      <c r="B94" s="889"/>
      <c r="C94" s="869"/>
      <c r="D94" s="883" t="s">
        <v>533</v>
      </c>
      <c r="E94" s="890">
        <v>23993</v>
      </c>
      <c r="F94" s="883" t="s">
        <v>492</v>
      </c>
      <c r="G94" s="887" t="s">
        <v>472</v>
      </c>
      <c r="H94" s="841" t="s">
        <v>515</v>
      </c>
      <c r="I94" s="841">
        <v>25</v>
      </c>
      <c r="J94" s="841" t="s">
        <v>494</v>
      </c>
      <c r="K94" s="843" t="s">
        <v>472</v>
      </c>
      <c r="L94" s="841" t="s">
        <v>515</v>
      </c>
      <c r="M94" s="841">
        <v>251</v>
      </c>
      <c r="N94" s="841" t="s">
        <v>497</v>
      </c>
      <c r="O94" s="843" t="s">
        <v>486</v>
      </c>
      <c r="P94" s="841"/>
      <c r="Q94" s="841"/>
      <c r="R94" s="841"/>
      <c r="S94" s="843"/>
    </row>
    <row r="95" spans="2:19" ht="29.25" customHeight="1">
      <c r="B95" s="889"/>
      <c r="C95" s="869"/>
      <c r="D95" s="884"/>
      <c r="E95" s="886"/>
      <c r="F95" s="884"/>
      <c r="G95" s="888"/>
      <c r="H95" s="842"/>
      <c r="I95" s="842"/>
      <c r="J95" s="842"/>
      <c r="K95" s="844"/>
      <c r="L95" s="842"/>
      <c r="M95" s="842"/>
      <c r="N95" s="842"/>
      <c r="O95" s="844"/>
      <c r="P95" s="842"/>
      <c r="Q95" s="842"/>
      <c r="R95" s="842"/>
      <c r="S95" s="844"/>
    </row>
    <row r="96" spans="2:19" ht="24" outlineLevel="1">
      <c r="B96" s="889"/>
      <c r="C96" s="869"/>
      <c r="D96" s="542" t="s">
        <v>336</v>
      </c>
      <c r="E96" s="542" t="s">
        <v>337</v>
      </c>
      <c r="F96" s="548" t="s">
        <v>338</v>
      </c>
      <c r="G96" s="543" t="s">
        <v>339</v>
      </c>
      <c r="H96" s="542" t="s">
        <v>336</v>
      </c>
      <c r="I96" s="542" t="s">
        <v>337</v>
      </c>
      <c r="J96" s="548" t="s">
        <v>338</v>
      </c>
      <c r="K96" s="543" t="s">
        <v>339</v>
      </c>
      <c r="L96" s="542" t="s">
        <v>336</v>
      </c>
      <c r="M96" s="542" t="s">
        <v>337</v>
      </c>
      <c r="N96" s="548" t="s">
        <v>338</v>
      </c>
      <c r="O96" s="543" t="s">
        <v>339</v>
      </c>
      <c r="P96" s="177" t="s">
        <v>336</v>
      </c>
      <c r="Q96" s="177" t="s">
        <v>337</v>
      </c>
      <c r="R96" s="193" t="s">
        <v>338</v>
      </c>
      <c r="S96" s="178" t="s">
        <v>339</v>
      </c>
    </row>
    <row r="97" spans="2:19" ht="29.25" customHeight="1" outlineLevel="1">
      <c r="B97" s="889"/>
      <c r="C97" s="869"/>
      <c r="D97" s="883" t="s">
        <v>517</v>
      </c>
      <c r="E97" s="885">
        <v>100</v>
      </c>
      <c r="F97" s="883" t="s">
        <v>497</v>
      </c>
      <c r="G97" s="887" t="s">
        <v>486</v>
      </c>
      <c r="H97" s="841" t="s">
        <v>529</v>
      </c>
      <c r="I97" s="841">
        <v>12</v>
      </c>
      <c r="J97" s="841" t="s">
        <v>497</v>
      </c>
      <c r="K97" s="843" t="s">
        <v>480</v>
      </c>
      <c r="L97" s="841" t="s">
        <v>511</v>
      </c>
      <c r="M97" s="841">
        <v>55</v>
      </c>
      <c r="N97" s="841" t="s">
        <v>492</v>
      </c>
      <c r="O97" s="843" t="s">
        <v>472</v>
      </c>
      <c r="P97" s="841"/>
      <c r="Q97" s="841"/>
      <c r="R97" s="841"/>
      <c r="S97" s="843"/>
    </row>
    <row r="98" spans="2:19" ht="29.25" customHeight="1" outlineLevel="1">
      <c r="B98" s="889"/>
      <c r="C98" s="869"/>
      <c r="D98" s="884"/>
      <c r="E98" s="886"/>
      <c r="F98" s="884"/>
      <c r="G98" s="888"/>
      <c r="H98" s="842"/>
      <c r="I98" s="842"/>
      <c r="J98" s="842"/>
      <c r="K98" s="844"/>
      <c r="L98" s="842"/>
      <c r="M98" s="842"/>
      <c r="N98" s="842"/>
      <c r="O98" s="844"/>
      <c r="P98" s="842"/>
      <c r="Q98" s="842"/>
      <c r="R98" s="842"/>
      <c r="S98" s="844"/>
    </row>
    <row r="99" spans="2:19" ht="24" outlineLevel="1">
      <c r="B99" s="889"/>
      <c r="C99" s="869"/>
      <c r="D99" s="542" t="s">
        <v>336</v>
      </c>
      <c r="E99" s="542" t="s">
        <v>337</v>
      </c>
      <c r="F99" s="548" t="s">
        <v>338</v>
      </c>
      <c r="G99" s="543" t="s">
        <v>339</v>
      </c>
      <c r="H99" s="542" t="s">
        <v>336</v>
      </c>
      <c r="I99" s="542" t="s">
        <v>337</v>
      </c>
      <c r="J99" s="548" t="s">
        <v>338</v>
      </c>
      <c r="K99" s="543" t="s">
        <v>339</v>
      </c>
      <c r="L99" s="542" t="s">
        <v>336</v>
      </c>
      <c r="M99" s="542" t="s">
        <v>337</v>
      </c>
      <c r="N99" s="548" t="s">
        <v>338</v>
      </c>
      <c r="O99" s="543" t="s">
        <v>339</v>
      </c>
      <c r="P99" s="177" t="s">
        <v>336</v>
      </c>
      <c r="Q99" s="177" t="s">
        <v>337</v>
      </c>
      <c r="R99" s="193" t="s">
        <v>338</v>
      </c>
      <c r="S99" s="178" t="s">
        <v>339</v>
      </c>
    </row>
    <row r="100" spans="2:19" ht="29.25" customHeight="1" outlineLevel="1">
      <c r="B100" s="889"/>
      <c r="C100" s="869"/>
      <c r="D100" s="883" t="s">
        <v>529</v>
      </c>
      <c r="E100" s="885">
        <v>1</v>
      </c>
      <c r="F100" s="883" t="s">
        <v>492</v>
      </c>
      <c r="G100" s="887" t="s">
        <v>491</v>
      </c>
      <c r="H100" s="841" t="s">
        <v>529</v>
      </c>
      <c r="I100" s="841">
        <v>108</v>
      </c>
      <c r="J100" s="841" t="s">
        <v>492</v>
      </c>
      <c r="K100" s="843" t="s">
        <v>480</v>
      </c>
      <c r="L100" s="841" t="s">
        <v>529</v>
      </c>
      <c r="M100" s="841">
        <v>127</v>
      </c>
      <c r="N100" s="841" t="s">
        <v>492</v>
      </c>
      <c r="O100" s="843" t="s">
        <v>480</v>
      </c>
      <c r="P100" s="841"/>
      <c r="Q100" s="841"/>
      <c r="R100" s="841"/>
      <c r="S100" s="843"/>
    </row>
    <row r="101" spans="2:19" ht="29.25" customHeight="1" outlineLevel="1">
      <c r="B101" s="889"/>
      <c r="C101" s="869"/>
      <c r="D101" s="884"/>
      <c r="E101" s="886"/>
      <c r="F101" s="884"/>
      <c r="G101" s="888"/>
      <c r="H101" s="842"/>
      <c r="I101" s="842"/>
      <c r="J101" s="842"/>
      <c r="K101" s="844"/>
      <c r="L101" s="842"/>
      <c r="M101" s="842"/>
      <c r="N101" s="842"/>
      <c r="O101" s="844"/>
      <c r="P101" s="842"/>
      <c r="Q101" s="842"/>
      <c r="R101" s="842"/>
      <c r="S101" s="844"/>
    </row>
    <row r="102" spans="2:19" ht="24" outlineLevel="1">
      <c r="B102" s="889"/>
      <c r="C102" s="869"/>
      <c r="D102" s="542" t="s">
        <v>336</v>
      </c>
      <c r="E102" s="542" t="s">
        <v>337</v>
      </c>
      <c r="F102" s="548" t="s">
        <v>338</v>
      </c>
      <c r="G102" s="543" t="s">
        <v>339</v>
      </c>
      <c r="H102" s="542" t="s">
        <v>336</v>
      </c>
      <c r="I102" s="542" t="s">
        <v>337</v>
      </c>
      <c r="J102" s="548" t="s">
        <v>338</v>
      </c>
      <c r="K102" s="543" t="s">
        <v>339</v>
      </c>
      <c r="L102" s="542" t="s">
        <v>336</v>
      </c>
      <c r="M102" s="542" t="s">
        <v>337</v>
      </c>
      <c r="N102" s="548" t="s">
        <v>338</v>
      </c>
      <c r="O102" s="543" t="s">
        <v>339</v>
      </c>
      <c r="P102" s="177" t="s">
        <v>336</v>
      </c>
      <c r="Q102" s="177" t="s">
        <v>337</v>
      </c>
      <c r="R102" s="193" t="s">
        <v>338</v>
      </c>
      <c r="S102" s="178" t="s">
        <v>339</v>
      </c>
    </row>
    <row r="103" spans="2:19" ht="29.25" customHeight="1" outlineLevel="1">
      <c r="B103" s="889"/>
      <c r="C103" s="869"/>
      <c r="D103" s="883" t="s">
        <v>525</v>
      </c>
      <c r="E103" s="885">
        <v>1</v>
      </c>
      <c r="F103" s="883" t="s">
        <v>494</v>
      </c>
      <c r="G103" s="887" t="s">
        <v>491</v>
      </c>
      <c r="H103" s="841" t="s">
        <v>525</v>
      </c>
      <c r="I103" s="841">
        <v>343</v>
      </c>
      <c r="J103" s="841" t="s">
        <v>494</v>
      </c>
      <c r="K103" s="843" t="s">
        <v>480</v>
      </c>
      <c r="L103" s="841" t="s">
        <v>525</v>
      </c>
      <c r="M103" s="841">
        <v>379</v>
      </c>
      <c r="N103" s="841" t="s">
        <v>494</v>
      </c>
      <c r="O103" s="843" t="s">
        <v>480</v>
      </c>
      <c r="P103" s="841"/>
      <c r="Q103" s="841"/>
      <c r="R103" s="841"/>
      <c r="S103" s="843"/>
    </row>
    <row r="104" spans="2:19" ht="29.25" customHeight="1" outlineLevel="1">
      <c r="B104" s="889"/>
      <c r="C104" s="858"/>
      <c r="D104" s="884"/>
      <c r="E104" s="886"/>
      <c r="F104" s="884"/>
      <c r="G104" s="888"/>
      <c r="H104" s="842"/>
      <c r="I104" s="842"/>
      <c r="J104" s="842"/>
      <c r="K104" s="844"/>
      <c r="L104" s="842"/>
      <c r="M104" s="842"/>
      <c r="N104" s="842"/>
      <c r="O104" s="844"/>
      <c r="P104" s="842"/>
      <c r="Q104" s="842"/>
      <c r="R104" s="842"/>
      <c r="S104" s="844"/>
    </row>
    <row r="105" spans="2:3" ht="15" thickBot="1">
      <c r="B105" s="167"/>
      <c r="C105" s="167"/>
    </row>
    <row r="106" spans="2:19" ht="15" thickBot="1">
      <c r="B106" s="167"/>
      <c r="C106" s="167"/>
      <c r="D106" s="875" t="s">
        <v>275</v>
      </c>
      <c r="E106" s="876"/>
      <c r="F106" s="876"/>
      <c r="G106" s="877"/>
      <c r="H106" s="838" t="s">
        <v>340</v>
      </c>
      <c r="I106" s="839"/>
      <c r="J106" s="839"/>
      <c r="K106" s="840"/>
      <c r="L106" s="838" t="s">
        <v>277</v>
      </c>
      <c r="M106" s="839"/>
      <c r="N106" s="839"/>
      <c r="O106" s="840"/>
      <c r="P106" s="838" t="s">
        <v>278</v>
      </c>
      <c r="Q106" s="839"/>
      <c r="R106" s="839"/>
      <c r="S106" s="840"/>
    </row>
    <row r="107" spans="2:19" ht="33.75" customHeight="1">
      <c r="B107" s="878" t="s">
        <v>341</v>
      </c>
      <c r="C107" s="870" t="s">
        <v>342</v>
      </c>
      <c r="D107" s="224" t="s">
        <v>343</v>
      </c>
      <c r="E107" s="225" t="s">
        <v>344</v>
      </c>
      <c r="F107" s="830" t="s">
        <v>345</v>
      </c>
      <c r="G107" s="831"/>
      <c r="H107" s="224" t="s">
        <v>343</v>
      </c>
      <c r="I107" s="225" t="s">
        <v>344</v>
      </c>
      <c r="J107" s="830" t="s">
        <v>345</v>
      </c>
      <c r="K107" s="831"/>
      <c r="L107" s="224" t="s">
        <v>343</v>
      </c>
      <c r="M107" s="225" t="s">
        <v>344</v>
      </c>
      <c r="N107" s="830" t="s">
        <v>345</v>
      </c>
      <c r="O107" s="831"/>
      <c r="P107" s="224" t="s">
        <v>343</v>
      </c>
      <c r="Q107" s="225" t="s">
        <v>344</v>
      </c>
      <c r="R107" s="830" t="s">
        <v>345</v>
      </c>
      <c r="S107" s="831"/>
    </row>
    <row r="108" spans="2:19" ht="30" customHeight="1">
      <c r="B108" s="879"/>
      <c r="C108" s="871"/>
      <c r="D108" s="226"/>
      <c r="E108" s="227"/>
      <c r="F108" s="881"/>
      <c r="G108" s="882"/>
      <c r="H108" s="228"/>
      <c r="I108" s="229"/>
      <c r="J108" s="845"/>
      <c r="K108" s="846"/>
      <c r="L108" s="228"/>
      <c r="M108" s="229"/>
      <c r="N108" s="845"/>
      <c r="O108" s="846"/>
      <c r="P108" s="228"/>
      <c r="Q108" s="229"/>
      <c r="R108" s="845"/>
      <c r="S108" s="846"/>
    </row>
    <row r="109" spans="2:19" ht="32.25" customHeight="1">
      <c r="B109" s="879"/>
      <c r="C109" s="878" t="s">
        <v>346</v>
      </c>
      <c r="D109" s="230" t="s">
        <v>343</v>
      </c>
      <c r="E109" s="177" t="s">
        <v>344</v>
      </c>
      <c r="F109" s="177" t="s">
        <v>347</v>
      </c>
      <c r="G109" s="200" t="s">
        <v>348</v>
      </c>
      <c r="H109" s="230" t="s">
        <v>343</v>
      </c>
      <c r="I109" s="177" t="s">
        <v>344</v>
      </c>
      <c r="J109" s="177" t="s">
        <v>347</v>
      </c>
      <c r="K109" s="200" t="s">
        <v>348</v>
      </c>
      <c r="L109" s="230" t="s">
        <v>343</v>
      </c>
      <c r="M109" s="177" t="s">
        <v>344</v>
      </c>
      <c r="N109" s="177" t="s">
        <v>347</v>
      </c>
      <c r="O109" s="200" t="s">
        <v>348</v>
      </c>
      <c r="P109" s="230" t="s">
        <v>343</v>
      </c>
      <c r="Q109" s="177" t="s">
        <v>344</v>
      </c>
      <c r="R109" s="177" t="s">
        <v>347</v>
      </c>
      <c r="S109" s="200" t="s">
        <v>348</v>
      </c>
    </row>
    <row r="110" spans="2:19" ht="27.75" customHeight="1">
      <c r="B110" s="879"/>
      <c r="C110" s="879"/>
      <c r="D110" s="226"/>
      <c r="E110" s="195"/>
      <c r="F110" s="211"/>
      <c r="G110" s="220"/>
      <c r="H110" s="228"/>
      <c r="I110" s="197"/>
      <c r="J110" s="213"/>
      <c r="K110" s="223"/>
      <c r="L110" s="228"/>
      <c r="M110" s="197"/>
      <c r="N110" s="213"/>
      <c r="O110" s="223"/>
      <c r="P110" s="228"/>
      <c r="Q110" s="197"/>
      <c r="R110" s="213"/>
      <c r="S110" s="223"/>
    </row>
    <row r="111" spans="2:19" ht="27.75" customHeight="1" outlineLevel="1">
      <c r="B111" s="879"/>
      <c r="C111" s="879"/>
      <c r="D111" s="230" t="s">
        <v>343</v>
      </c>
      <c r="E111" s="177" t="s">
        <v>344</v>
      </c>
      <c r="F111" s="177" t="s">
        <v>347</v>
      </c>
      <c r="G111" s="200" t="s">
        <v>348</v>
      </c>
      <c r="H111" s="230" t="s">
        <v>343</v>
      </c>
      <c r="I111" s="177" t="s">
        <v>344</v>
      </c>
      <c r="J111" s="177" t="s">
        <v>347</v>
      </c>
      <c r="K111" s="200" t="s">
        <v>348</v>
      </c>
      <c r="L111" s="230" t="s">
        <v>343</v>
      </c>
      <c r="M111" s="177" t="s">
        <v>344</v>
      </c>
      <c r="N111" s="177" t="s">
        <v>347</v>
      </c>
      <c r="O111" s="200" t="s">
        <v>348</v>
      </c>
      <c r="P111" s="230" t="s">
        <v>343</v>
      </c>
      <c r="Q111" s="177" t="s">
        <v>344</v>
      </c>
      <c r="R111" s="177" t="s">
        <v>347</v>
      </c>
      <c r="S111" s="200" t="s">
        <v>348</v>
      </c>
    </row>
    <row r="112" spans="2:19" ht="27.75" customHeight="1" outlineLevel="1">
      <c r="B112" s="879"/>
      <c r="C112" s="879"/>
      <c r="D112" s="226"/>
      <c r="E112" s="195"/>
      <c r="F112" s="211"/>
      <c r="G112" s="220"/>
      <c r="H112" s="228"/>
      <c r="I112" s="197"/>
      <c r="J112" s="213"/>
      <c r="K112" s="223"/>
      <c r="L112" s="228"/>
      <c r="M112" s="197"/>
      <c r="N112" s="213"/>
      <c r="O112" s="223"/>
      <c r="P112" s="228"/>
      <c r="Q112" s="197"/>
      <c r="R112" s="213"/>
      <c r="S112" s="223"/>
    </row>
    <row r="113" spans="2:19" ht="27.75" customHeight="1" outlineLevel="1">
      <c r="B113" s="879"/>
      <c r="C113" s="879"/>
      <c r="D113" s="230" t="s">
        <v>343</v>
      </c>
      <c r="E113" s="177" t="s">
        <v>344</v>
      </c>
      <c r="F113" s="177" t="s">
        <v>347</v>
      </c>
      <c r="G113" s="200" t="s">
        <v>348</v>
      </c>
      <c r="H113" s="230" t="s">
        <v>343</v>
      </c>
      <c r="I113" s="177" t="s">
        <v>344</v>
      </c>
      <c r="J113" s="177" t="s">
        <v>347</v>
      </c>
      <c r="K113" s="200" t="s">
        <v>348</v>
      </c>
      <c r="L113" s="230" t="s">
        <v>343</v>
      </c>
      <c r="M113" s="177" t="s">
        <v>344</v>
      </c>
      <c r="N113" s="177" t="s">
        <v>347</v>
      </c>
      <c r="O113" s="200" t="s">
        <v>348</v>
      </c>
      <c r="P113" s="230" t="s">
        <v>343</v>
      </c>
      <c r="Q113" s="177" t="s">
        <v>344</v>
      </c>
      <c r="R113" s="177" t="s">
        <v>347</v>
      </c>
      <c r="S113" s="200" t="s">
        <v>348</v>
      </c>
    </row>
    <row r="114" spans="2:19" ht="27.75" customHeight="1" outlineLevel="1">
      <c r="B114" s="879"/>
      <c r="C114" s="879"/>
      <c r="D114" s="226"/>
      <c r="E114" s="195"/>
      <c r="F114" s="211"/>
      <c r="G114" s="220"/>
      <c r="H114" s="228"/>
      <c r="I114" s="197"/>
      <c r="J114" s="213"/>
      <c r="K114" s="223"/>
      <c r="L114" s="228"/>
      <c r="M114" s="197"/>
      <c r="N114" s="213"/>
      <c r="O114" s="223"/>
      <c r="P114" s="228"/>
      <c r="Q114" s="197"/>
      <c r="R114" s="213"/>
      <c r="S114" s="223"/>
    </row>
    <row r="115" spans="2:19" ht="27.75" customHeight="1" outlineLevel="1">
      <c r="B115" s="879"/>
      <c r="C115" s="879"/>
      <c r="D115" s="230" t="s">
        <v>343</v>
      </c>
      <c r="E115" s="177" t="s">
        <v>344</v>
      </c>
      <c r="F115" s="177" t="s">
        <v>347</v>
      </c>
      <c r="G115" s="200" t="s">
        <v>348</v>
      </c>
      <c r="H115" s="230" t="s">
        <v>343</v>
      </c>
      <c r="I115" s="177" t="s">
        <v>344</v>
      </c>
      <c r="J115" s="177" t="s">
        <v>347</v>
      </c>
      <c r="K115" s="200" t="s">
        <v>348</v>
      </c>
      <c r="L115" s="230" t="s">
        <v>343</v>
      </c>
      <c r="M115" s="177" t="s">
        <v>344</v>
      </c>
      <c r="N115" s="177" t="s">
        <v>347</v>
      </c>
      <c r="O115" s="200" t="s">
        <v>348</v>
      </c>
      <c r="P115" s="230" t="s">
        <v>343</v>
      </c>
      <c r="Q115" s="177" t="s">
        <v>344</v>
      </c>
      <c r="R115" s="177" t="s">
        <v>347</v>
      </c>
      <c r="S115" s="200" t="s">
        <v>348</v>
      </c>
    </row>
    <row r="116" spans="2:19" ht="27.75" customHeight="1" outlineLevel="1">
      <c r="B116" s="880"/>
      <c r="C116" s="880"/>
      <c r="D116" s="226"/>
      <c r="E116" s="195"/>
      <c r="F116" s="211"/>
      <c r="G116" s="220"/>
      <c r="H116" s="228"/>
      <c r="I116" s="197"/>
      <c r="J116" s="213"/>
      <c r="K116" s="223"/>
      <c r="L116" s="228"/>
      <c r="M116" s="197"/>
      <c r="N116" s="213"/>
      <c r="O116" s="223"/>
      <c r="P116" s="228"/>
      <c r="Q116" s="197"/>
      <c r="R116" s="213"/>
      <c r="S116" s="223"/>
    </row>
    <row r="117" spans="2:19" ht="26.25" customHeight="1">
      <c r="B117" s="823" t="s">
        <v>349</v>
      </c>
      <c r="C117" s="873" t="s">
        <v>350</v>
      </c>
      <c r="D117" s="231" t="s">
        <v>351</v>
      </c>
      <c r="E117" s="231" t="s">
        <v>352</v>
      </c>
      <c r="F117" s="231" t="s">
        <v>274</v>
      </c>
      <c r="G117" s="232" t="s">
        <v>353</v>
      </c>
      <c r="H117" s="233" t="s">
        <v>351</v>
      </c>
      <c r="I117" s="231" t="s">
        <v>352</v>
      </c>
      <c r="J117" s="231" t="s">
        <v>274</v>
      </c>
      <c r="K117" s="232" t="s">
        <v>353</v>
      </c>
      <c r="L117" s="231" t="s">
        <v>351</v>
      </c>
      <c r="M117" s="231" t="s">
        <v>352</v>
      </c>
      <c r="N117" s="231" t="s">
        <v>274</v>
      </c>
      <c r="O117" s="232" t="s">
        <v>353</v>
      </c>
      <c r="P117" s="231" t="s">
        <v>351</v>
      </c>
      <c r="Q117" s="231" t="s">
        <v>352</v>
      </c>
      <c r="R117" s="231" t="s">
        <v>274</v>
      </c>
      <c r="S117" s="232" t="s">
        <v>353</v>
      </c>
    </row>
    <row r="118" spans="2:19" ht="32.25" customHeight="1">
      <c r="B118" s="824"/>
      <c r="C118" s="874"/>
      <c r="D118" s="194"/>
      <c r="E118" s="194"/>
      <c r="F118" s="194"/>
      <c r="G118" s="194"/>
      <c r="H118" s="216"/>
      <c r="I118" s="196"/>
      <c r="J118" s="196"/>
      <c r="K118" s="217"/>
      <c r="L118" s="196"/>
      <c r="M118" s="196"/>
      <c r="N118" s="196"/>
      <c r="O118" s="217"/>
      <c r="P118" s="196"/>
      <c r="Q118" s="196"/>
      <c r="R118" s="196"/>
      <c r="S118" s="217"/>
    </row>
    <row r="119" spans="2:19" ht="32.25" customHeight="1">
      <c r="B119" s="824"/>
      <c r="C119" s="823" t="s">
        <v>354</v>
      </c>
      <c r="D119" s="177" t="s">
        <v>355</v>
      </c>
      <c r="E119" s="834" t="s">
        <v>356</v>
      </c>
      <c r="F119" s="835"/>
      <c r="G119" s="178" t="s">
        <v>357</v>
      </c>
      <c r="H119" s="177" t="s">
        <v>355</v>
      </c>
      <c r="I119" s="834" t="s">
        <v>356</v>
      </c>
      <c r="J119" s="835"/>
      <c r="K119" s="178" t="s">
        <v>357</v>
      </c>
      <c r="L119" s="177" t="s">
        <v>355</v>
      </c>
      <c r="M119" s="834" t="s">
        <v>356</v>
      </c>
      <c r="N119" s="835"/>
      <c r="O119" s="178" t="s">
        <v>357</v>
      </c>
      <c r="P119" s="177" t="s">
        <v>355</v>
      </c>
      <c r="Q119" s="177" t="s">
        <v>356</v>
      </c>
      <c r="R119" s="834" t="s">
        <v>356</v>
      </c>
      <c r="S119" s="835"/>
    </row>
    <row r="120" spans="2:19" ht="23.25" customHeight="1">
      <c r="B120" s="824"/>
      <c r="C120" s="824"/>
      <c r="D120" s="234"/>
      <c r="E120" s="859"/>
      <c r="F120" s="860"/>
      <c r="G120" s="181"/>
      <c r="H120" s="235"/>
      <c r="I120" s="836"/>
      <c r="J120" s="837"/>
      <c r="K120" s="206"/>
      <c r="L120" s="235"/>
      <c r="M120" s="836"/>
      <c r="N120" s="837"/>
      <c r="O120" s="184"/>
      <c r="P120" s="235"/>
      <c r="Q120" s="182"/>
      <c r="R120" s="836"/>
      <c r="S120" s="837"/>
    </row>
    <row r="121" spans="2:19" ht="23.25" customHeight="1" outlineLevel="1">
      <c r="B121" s="824"/>
      <c r="C121" s="824"/>
      <c r="D121" s="177" t="s">
        <v>355</v>
      </c>
      <c r="E121" s="834" t="s">
        <v>356</v>
      </c>
      <c r="F121" s="835"/>
      <c r="G121" s="178" t="s">
        <v>357</v>
      </c>
      <c r="H121" s="177" t="s">
        <v>355</v>
      </c>
      <c r="I121" s="834" t="s">
        <v>356</v>
      </c>
      <c r="J121" s="835"/>
      <c r="K121" s="178" t="s">
        <v>357</v>
      </c>
      <c r="L121" s="177" t="s">
        <v>355</v>
      </c>
      <c r="M121" s="834" t="s">
        <v>356</v>
      </c>
      <c r="N121" s="835"/>
      <c r="O121" s="178" t="s">
        <v>357</v>
      </c>
      <c r="P121" s="177" t="s">
        <v>355</v>
      </c>
      <c r="Q121" s="177" t="s">
        <v>356</v>
      </c>
      <c r="R121" s="834" t="s">
        <v>356</v>
      </c>
      <c r="S121" s="835"/>
    </row>
    <row r="122" spans="2:19" ht="23.25" customHeight="1" outlineLevel="1">
      <c r="B122" s="824"/>
      <c r="C122" s="824"/>
      <c r="D122" s="234"/>
      <c r="E122" s="859"/>
      <c r="F122" s="860"/>
      <c r="G122" s="181"/>
      <c r="H122" s="235"/>
      <c r="I122" s="836"/>
      <c r="J122" s="837"/>
      <c r="K122" s="184"/>
      <c r="L122" s="235"/>
      <c r="M122" s="836"/>
      <c r="N122" s="837"/>
      <c r="O122" s="184"/>
      <c r="P122" s="235"/>
      <c r="Q122" s="182"/>
      <c r="R122" s="836"/>
      <c r="S122" s="837"/>
    </row>
    <row r="123" spans="2:19" ht="23.25" customHeight="1" outlineLevel="1">
      <c r="B123" s="824"/>
      <c r="C123" s="824"/>
      <c r="D123" s="177" t="s">
        <v>355</v>
      </c>
      <c r="E123" s="834" t="s">
        <v>356</v>
      </c>
      <c r="F123" s="835"/>
      <c r="G123" s="178" t="s">
        <v>357</v>
      </c>
      <c r="H123" s="177" t="s">
        <v>355</v>
      </c>
      <c r="I123" s="834" t="s">
        <v>356</v>
      </c>
      <c r="J123" s="835"/>
      <c r="K123" s="178" t="s">
        <v>357</v>
      </c>
      <c r="L123" s="177" t="s">
        <v>355</v>
      </c>
      <c r="M123" s="834" t="s">
        <v>356</v>
      </c>
      <c r="N123" s="835"/>
      <c r="O123" s="178" t="s">
        <v>357</v>
      </c>
      <c r="P123" s="177" t="s">
        <v>355</v>
      </c>
      <c r="Q123" s="177" t="s">
        <v>356</v>
      </c>
      <c r="R123" s="834" t="s">
        <v>356</v>
      </c>
      <c r="S123" s="835"/>
    </row>
    <row r="124" spans="2:19" ht="23.25" customHeight="1" outlineLevel="1">
      <c r="B124" s="824"/>
      <c r="C124" s="824"/>
      <c r="D124" s="234"/>
      <c r="E124" s="859"/>
      <c r="F124" s="860"/>
      <c r="G124" s="181"/>
      <c r="H124" s="235"/>
      <c r="I124" s="836"/>
      <c r="J124" s="837"/>
      <c r="K124" s="184"/>
      <c r="L124" s="235"/>
      <c r="M124" s="836"/>
      <c r="N124" s="837"/>
      <c r="O124" s="184"/>
      <c r="P124" s="235"/>
      <c r="Q124" s="182"/>
      <c r="R124" s="836"/>
      <c r="S124" s="837"/>
    </row>
    <row r="125" spans="2:19" ht="23.25" customHeight="1" outlineLevel="1">
      <c r="B125" s="824"/>
      <c r="C125" s="824"/>
      <c r="D125" s="177" t="s">
        <v>355</v>
      </c>
      <c r="E125" s="834" t="s">
        <v>356</v>
      </c>
      <c r="F125" s="835"/>
      <c r="G125" s="178" t="s">
        <v>357</v>
      </c>
      <c r="H125" s="177" t="s">
        <v>355</v>
      </c>
      <c r="I125" s="834" t="s">
        <v>356</v>
      </c>
      <c r="J125" s="835"/>
      <c r="K125" s="178" t="s">
        <v>357</v>
      </c>
      <c r="L125" s="177" t="s">
        <v>355</v>
      </c>
      <c r="M125" s="834" t="s">
        <v>356</v>
      </c>
      <c r="N125" s="835"/>
      <c r="O125" s="178" t="s">
        <v>357</v>
      </c>
      <c r="P125" s="177" t="s">
        <v>355</v>
      </c>
      <c r="Q125" s="177" t="s">
        <v>356</v>
      </c>
      <c r="R125" s="834" t="s">
        <v>356</v>
      </c>
      <c r="S125" s="835"/>
    </row>
    <row r="126" spans="2:19" ht="23.25" customHeight="1" outlineLevel="1">
      <c r="B126" s="825"/>
      <c r="C126" s="825"/>
      <c r="D126" s="234"/>
      <c r="E126" s="859"/>
      <c r="F126" s="860"/>
      <c r="G126" s="181"/>
      <c r="H126" s="235"/>
      <c r="I126" s="836"/>
      <c r="J126" s="837"/>
      <c r="K126" s="184"/>
      <c r="L126" s="235"/>
      <c r="M126" s="836"/>
      <c r="N126" s="837"/>
      <c r="O126" s="184"/>
      <c r="P126" s="235"/>
      <c r="Q126" s="182"/>
      <c r="R126" s="836"/>
      <c r="S126" s="837"/>
    </row>
    <row r="127" spans="2:3" ht="15" thickBot="1">
      <c r="B127" s="167"/>
      <c r="C127" s="167"/>
    </row>
    <row r="128" spans="2:19" ht="15" thickBot="1">
      <c r="B128" s="167"/>
      <c r="C128" s="167"/>
      <c r="D128" s="875" t="s">
        <v>275</v>
      </c>
      <c r="E128" s="876"/>
      <c r="F128" s="876"/>
      <c r="G128" s="877"/>
      <c r="H128" s="875" t="s">
        <v>276</v>
      </c>
      <c r="I128" s="876"/>
      <c r="J128" s="876"/>
      <c r="K128" s="877"/>
      <c r="L128" s="876" t="s">
        <v>277</v>
      </c>
      <c r="M128" s="876"/>
      <c r="N128" s="876"/>
      <c r="O128" s="876"/>
      <c r="P128" s="875" t="s">
        <v>278</v>
      </c>
      <c r="Q128" s="876"/>
      <c r="R128" s="876"/>
      <c r="S128" s="877"/>
    </row>
    <row r="129" spans="2:19" ht="15">
      <c r="B129" s="870" t="s">
        <v>358</v>
      </c>
      <c r="C129" s="870" t="s">
        <v>359</v>
      </c>
      <c r="D129" s="830" t="s">
        <v>360</v>
      </c>
      <c r="E129" s="861"/>
      <c r="F129" s="861"/>
      <c r="G129" s="831"/>
      <c r="H129" s="872" t="s">
        <v>360</v>
      </c>
      <c r="I129" s="861"/>
      <c r="J129" s="861"/>
      <c r="K129" s="831"/>
      <c r="L129" s="872" t="s">
        <v>360</v>
      </c>
      <c r="M129" s="861"/>
      <c r="N129" s="861"/>
      <c r="O129" s="831"/>
      <c r="P129" s="830" t="s">
        <v>360</v>
      </c>
      <c r="Q129" s="861"/>
      <c r="R129" s="861"/>
      <c r="S129" s="831"/>
    </row>
    <row r="130" spans="2:19" ht="45" customHeight="1">
      <c r="B130" s="871"/>
      <c r="C130" s="871"/>
      <c r="D130" s="862"/>
      <c r="E130" s="863"/>
      <c r="F130" s="863"/>
      <c r="G130" s="864"/>
      <c r="H130" s="865"/>
      <c r="I130" s="866"/>
      <c r="J130" s="866"/>
      <c r="K130" s="867"/>
      <c r="L130" s="865"/>
      <c r="M130" s="866"/>
      <c r="N130" s="866"/>
      <c r="O130" s="867"/>
      <c r="P130" s="868"/>
      <c r="Q130" s="866"/>
      <c r="R130" s="866"/>
      <c r="S130" s="867"/>
    </row>
    <row r="131" spans="2:19" ht="32.25" customHeight="1">
      <c r="B131" s="857" t="s">
        <v>361</v>
      </c>
      <c r="C131" s="823" t="s">
        <v>362</v>
      </c>
      <c r="D131" s="549" t="s">
        <v>363</v>
      </c>
      <c r="E131" s="550" t="s">
        <v>274</v>
      </c>
      <c r="F131" s="542" t="s">
        <v>296</v>
      </c>
      <c r="G131" s="543" t="s">
        <v>313</v>
      </c>
      <c r="H131" s="231" t="s">
        <v>363</v>
      </c>
      <c r="I131" s="519" t="s">
        <v>274</v>
      </c>
      <c r="J131" s="177" t="s">
        <v>296</v>
      </c>
      <c r="K131" s="178" t="s">
        <v>313</v>
      </c>
      <c r="L131" s="231" t="s">
        <v>363</v>
      </c>
      <c r="M131" s="519" t="s">
        <v>274</v>
      </c>
      <c r="N131" s="177" t="s">
        <v>296</v>
      </c>
      <c r="O131" s="178" t="s">
        <v>313</v>
      </c>
      <c r="P131" s="231" t="s">
        <v>363</v>
      </c>
      <c r="Q131" s="244" t="s">
        <v>274</v>
      </c>
      <c r="R131" s="177" t="s">
        <v>296</v>
      </c>
      <c r="S131" s="178" t="s">
        <v>313</v>
      </c>
    </row>
    <row r="132" spans="2:19" ht="23.25" customHeight="1">
      <c r="B132" s="869"/>
      <c r="C132" s="824"/>
      <c r="D132" s="194">
        <v>0</v>
      </c>
      <c r="E132" s="520" t="s">
        <v>453</v>
      </c>
      <c r="F132" s="180" t="s">
        <v>435</v>
      </c>
      <c r="G132" s="215" t="s">
        <v>552</v>
      </c>
      <c r="H132" s="196">
        <v>1</v>
      </c>
      <c r="I132" s="551" t="s">
        <v>453</v>
      </c>
      <c r="J132" s="522" t="s">
        <v>435</v>
      </c>
      <c r="K132" s="524" t="s">
        <v>552</v>
      </c>
      <c r="L132" s="196">
        <v>1</v>
      </c>
      <c r="M132" s="551" t="s">
        <v>453</v>
      </c>
      <c r="N132" s="522" t="s">
        <v>435</v>
      </c>
      <c r="O132" s="524" t="s">
        <v>552</v>
      </c>
      <c r="P132" s="196"/>
      <c r="Q132" s="247"/>
      <c r="R132" s="196"/>
      <c r="S132" s="245"/>
    </row>
    <row r="133" spans="2:19" ht="23.25" customHeight="1">
      <c r="B133" s="869"/>
      <c r="C133" s="824"/>
      <c r="D133" s="549" t="s">
        <v>363</v>
      </c>
      <c r="E133" s="550" t="s">
        <v>274</v>
      </c>
      <c r="F133" s="542" t="s">
        <v>296</v>
      </c>
      <c r="G133" s="543" t="s">
        <v>313</v>
      </c>
      <c r="H133" s="231" t="s">
        <v>363</v>
      </c>
      <c r="I133" s="519" t="s">
        <v>274</v>
      </c>
      <c r="J133" s="177" t="s">
        <v>296</v>
      </c>
      <c r="K133" s="178" t="s">
        <v>313</v>
      </c>
      <c r="L133" s="231" t="s">
        <v>363</v>
      </c>
      <c r="M133" s="519" t="s">
        <v>274</v>
      </c>
      <c r="N133" s="177" t="s">
        <v>296</v>
      </c>
      <c r="O133" s="178" t="s">
        <v>313</v>
      </c>
      <c r="P133" s="231" t="s">
        <v>363</v>
      </c>
      <c r="Q133" s="519" t="s">
        <v>274</v>
      </c>
      <c r="R133" s="177" t="s">
        <v>296</v>
      </c>
      <c r="S133" s="178" t="s">
        <v>313</v>
      </c>
    </row>
    <row r="134" spans="2:19" ht="23.25" customHeight="1">
      <c r="B134" s="869"/>
      <c r="C134" s="824"/>
      <c r="D134" s="194">
        <v>0</v>
      </c>
      <c r="E134" s="520" t="s">
        <v>449</v>
      </c>
      <c r="F134" s="180" t="s">
        <v>435</v>
      </c>
      <c r="G134" s="215" t="s">
        <v>558</v>
      </c>
      <c r="H134" s="196">
        <v>1</v>
      </c>
      <c r="I134" s="551" t="s">
        <v>449</v>
      </c>
      <c r="J134" s="522" t="s">
        <v>435</v>
      </c>
      <c r="K134" s="524" t="s">
        <v>552</v>
      </c>
      <c r="L134" s="196">
        <v>1</v>
      </c>
      <c r="M134" s="551" t="s">
        <v>449</v>
      </c>
      <c r="N134" s="522" t="s">
        <v>435</v>
      </c>
      <c r="O134" s="524" t="s">
        <v>552</v>
      </c>
      <c r="P134" s="196"/>
      <c r="Q134" s="247"/>
      <c r="R134" s="196"/>
      <c r="S134" s="524"/>
    </row>
    <row r="135" spans="2:19" ht="23.25" customHeight="1">
      <c r="B135" s="869"/>
      <c r="C135" s="824"/>
      <c r="D135" s="549" t="s">
        <v>363</v>
      </c>
      <c r="E135" s="550" t="s">
        <v>274</v>
      </c>
      <c r="F135" s="542" t="s">
        <v>296</v>
      </c>
      <c r="G135" s="543" t="s">
        <v>313</v>
      </c>
      <c r="H135" s="231" t="s">
        <v>363</v>
      </c>
      <c r="I135" s="519" t="s">
        <v>274</v>
      </c>
      <c r="J135" s="177" t="s">
        <v>296</v>
      </c>
      <c r="K135" s="178" t="s">
        <v>313</v>
      </c>
      <c r="L135" s="231" t="s">
        <v>363</v>
      </c>
      <c r="M135" s="519" t="s">
        <v>274</v>
      </c>
      <c r="N135" s="177" t="s">
        <v>296</v>
      </c>
      <c r="O135" s="178" t="s">
        <v>313</v>
      </c>
      <c r="P135" s="231" t="s">
        <v>363</v>
      </c>
      <c r="Q135" s="519" t="s">
        <v>274</v>
      </c>
      <c r="R135" s="177" t="s">
        <v>296</v>
      </c>
      <c r="S135" s="178" t="s">
        <v>313</v>
      </c>
    </row>
    <row r="136" spans="2:19" ht="23.25" customHeight="1">
      <c r="B136" s="869"/>
      <c r="C136" s="825"/>
      <c r="D136" s="194">
        <v>0</v>
      </c>
      <c r="E136" s="520" t="s">
        <v>240</v>
      </c>
      <c r="F136" s="180" t="s">
        <v>435</v>
      </c>
      <c r="G136" s="215" t="s">
        <v>561</v>
      </c>
      <c r="H136" s="196">
        <v>1</v>
      </c>
      <c r="I136" s="551" t="s">
        <v>401</v>
      </c>
      <c r="J136" s="522" t="s">
        <v>435</v>
      </c>
      <c r="K136" s="524" t="s">
        <v>523</v>
      </c>
      <c r="L136" s="196">
        <v>1</v>
      </c>
      <c r="M136" s="551" t="s">
        <v>401</v>
      </c>
      <c r="N136" s="522" t="s">
        <v>435</v>
      </c>
      <c r="O136" s="524" t="s">
        <v>523</v>
      </c>
      <c r="P136" s="196"/>
      <c r="Q136" s="247"/>
      <c r="R136" s="196"/>
      <c r="S136" s="524"/>
    </row>
    <row r="137" spans="2:19" ht="29.25" customHeight="1">
      <c r="B137" s="869"/>
      <c r="C137" s="857" t="s">
        <v>364</v>
      </c>
      <c r="D137" s="177" t="s">
        <v>365</v>
      </c>
      <c r="E137" s="834" t="s">
        <v>366</v>
      </c>
      <c r="F137" s="835"/>
      <c r="G137" s="178" t="s">
        <v>367</v>
      </c>
      <c r="H137" s="177" t="s">
        <v>365</v>
      </c>
      <c r="I137" s="834" t="s">
        <v>366</v>
      </c>
      <c r="J137" s="835"/>
      <c r="K137" s="178" t="s">
        <v>367</v>
      </c>
      <c r="L137" s="177" t="s">
        <v>365</v>
      </c>
      <c r="M137" s="834" t="s">
        <v>366</v>
      </c>
      <c r="N137" s="835"/>
      <c r="O137" s="178" t="s">
        <v>367</v>
      </c>
      <c r="P137" s="177" t="s">
        <v>365</v>
      </c>
      <c r="Q137" s="834" t="s">
        <v>366</v>
      </c>
      <c r="R137" s="835"/>
      <c r="S137" s="178" t="s">
        <v>367</v>
      </c>
    </row>
    <row r="138" spans="2:19" ht="36.5" customHeight="1">
      <c r="B138" s="858"/>
      <c r="C138" s="858"/>
      <c r="D138" s="234"/>
      <c r="E138" s="859"/>
      <c r="F138" s="860"/>
      <c r="G138" s="181"/>
      <c r="H138" s="235"/>
      <c r="I138" s="836"/>
      <c r="J138" s="837"/>
      <c r="K138" s="184"/>
      <c r="L138" s="235"/>
      <c r="M138" s="836"/>
      <c r="N138" s="837"/>
      <c r="O138" s="184"/>
      <c r="P138" s="235"/>
      <c r="Q138" s="836"/>
      <c r="R138" s="837"/>
      <c r="S138" s="184"/>
    </row>
    <row r="139" ht="15" thickBot="1"/>
    <row r="140" ht="14.5" customHeight="1" hidden="1"/>
    <row r="141" ht="15" hidden="1"/>
    <row r="142" ht="15" hidden="1"/>
    <row r="143" ht="15" hidden="1"/>
    <row r="144" ht="15" hidden="1">
      <c r="D144" s="152" t="s">
        <v>368</v>
      </c>
    </row>
    <row r="145" spans="4:9" ht="15" hidden="1">
      <c r="D145" s="152" t="s">
        <v>369</v>
      </c>
      <c r="E145" s="152" t="s">
        <v>370</v>
      </c>
      <c r="F145" s="152" t="s">
        <v>371</v>
      </c>
      <c r="H145" s="152" t="s">
        <v>372</v>
      </c>
      <c r="I145" s="152" t="s">
        <v>373</v>
      </c>
    </row>
    <row r="146" spans="4:9" ht="15" hidden="1">
      <c r="D146" s="152" t="s">
        <v>374</v>
      </c>
      <c r="E146" s="152" t="s">
        <v>375</v>
      </c>
      <c r="F146" s="152" t="s">
        <v>376</v>
      </c>
      <c r="H146" s="152" t="s">
        <v>377</v>
      </c>
      <c r="I146" s="152" t="s">
        <v>378</v>
      </c>
    </row>
    <row r="147" spans="4:9" ht="15" hidden="1">
      <c r="D147" s="152" t="s">
        <v>379</v>
      </c>
      <c r="E147" s="152" t="s">
        <v>380</v>
      </c>
      <c r="F147" s="152" t="s">
        <v>381</v>
      </c>
      <c r="H147" s="152" t="s">
        <v>382</v>
      </c>
      <c r="I147" s="152" t="s">
        <v>383</v>
      </c>
    </row>
    <row r="148" spans="4:11" ht="15" hidden="1">
      <c r="D148" s="152" t="s">
        <v>384</v>
      </c>
      <c r="F148" s="152" t="s">
        <v>385</v>
      </c>
      <c r="G148" s="152" t="s">
        <v>386</v>
      </c>
      <c r="H148" s="152" t="s">
        <v>387</v>
      </c>
      <c r="I148" s="152" t="s">
        <v>388</v>
      </c>
      <c r="K148" s="152" t="s">
        <v>389</v>
      </c>
    </row>
    <row r="149" spans="4:12" ht="15" hidden="1">
      <c r="D149" s="152" t="s">
        <v>390</v>
      </c>
      <c r="F149" s="152" t="s">
        <v>391</v>
      </c>
      <c r="G149" s="152" t="s">
        <v>392</v>
      </c>
      <c r="H149" s="152" t="s">
        <v>393</v>
      </c>
      <c r="I149" s="152" t="s">
        <v>394</v>
      </c>
      <c r="K149" s="152" t="s">
        <v>395</v>
      </c>
      <c r="L149" s="152" t="s">
        <v>396</v>
      </c>
    </row>
    <row r="150" spans="4:12" ht="15" hidden="1">
      <c r="D150" s="152" t="s">
        <v>397</v>
      </c>
      <c r="E150" s="236" t="s">
        <v>398</v>
      </c>
      <c r="G150" s="152" t="s">
        <v>399</v>
      </c>
      <c r="H150" s="152" t="s">
        <v>400</v>
      </c>
      <c r="K150" s="152" t="s">
        <v>401</v>
      </c>
      <c r="L150" s="152" t="s">
        <v>402</v>
      </c>
    </row>
    <row r="151" spans="4:12" ht="15" hidden="1">
      <c r="D151" s="152" t="s">
        <v>403</v>
      </c>
      <c r="E151" s="237" t="s">
        <v>404</v>
      </c>
      <c r="K151" s="152" t="s">
        <v>405</v>
      </c>
      <c r="L151" s="152" t="s">
        <v>406</v>
      </c>
    </row>
    <row r="152" spans="5:12" ht="15" hidden="1">
      <c r="E152" s="238" t="s">
        <v>407</v>
      </c>
      <c r="H152" s="152" t="s">
        <v>408</v>
      </c>
      <c r="K152" s="152" t="s">
        <v>409</v>
      </c>
      <c r="L152" s="152" t="s">
        <v>410</v>
      </c>
    </row>
    <row r="153" spans="8:12" ht="15" hidden="1">
      <c r="H153" s="152" t="s">
        <v>411</v>
      </c>
      <c r="K153" s="152" t="s">
        <v>412</v>
      </c>
      <c r="L153" s="152" t="s">
        <v>413</v>
      </c>
    </row>
    <row r="154" spans="8:12" ht="15" hidden="1">
      <c r="H154" s="152" t="s">
        <v>414</v>
      </c>
      <c r="K154" s="152" t="s">
        <v>415</v>
      </c>
      <c r="L154" s="152" t="s">
        <v>416</v>
      </c>
    </row>
    <row r="155" spans="2:12" ht="15" hidden="1">
      <c r="B155" s="152" t="s">
        <v>417</v>
      </c>
      <c r="C155" s="152" t="s">
        <v>418</v>
      </c>
      <c r="D155" s="152" t="s">
        <v>417</v>
      </c>
      <c r="G155" s="152" t="s">
        <v>419</v>
      </c>
      <c r="H155" s="152" t="s">
        <v>420</v>
      </c>
      <c r="J155" s="152" t="s">
        <v>240</v>
      </c>
      <c r="K155" s="152" t="s">
        <v>421</v>
      </c>
      <c r="L155" s="152" t="s">
        <v>422</v>
      </c>
    </row>
    <row r="156" spans="2:11" ht="15" hidden="1">
      <c r="B156" s="152">
        <v>1</v>
      </c>
      <c r="C156" s="152" t="s">
        <v>423</v>
      </c>
      <c r="D156" s="152" t="s">
        <v>424</v>
      </c>
      <c r="E156" s="152" t="s">
        <v>313</v>
      </c>
      <c r="F156" s="152" t="s">
        <v>11</v>
      </c>
      <c r="G156" s="152" t="s">
        <v>425</v>
      </c>
      <c r="H156" s="152" t="s">
        <v>426</v>
      </c>
      <c r="J156" s="152" t="s">
        <v>401</v>
      </c>
      <c r="K156" s="152" t="s">
        <v>427</v>
      </c>
    </row>
    <row r="157" spans="2:11" ht="15" hidden="1">
      <c r="B157" s="152">
        <v>2</v>
      </c>
      <c r="C157" s="152" t="s">
        <v>428</v>
      </c>
      <c r="D157" s="152" t="s">
        <v>429</v>
      </c>
      <c r="E157" s="152" t="s">
        <v>296</v>
      </c>
      <c r="F157" s="152" t="s">
        <v>18</v>
      </c>
      <c r="G157" s="152" t="s">
        <v>430</v>
      </c>
      <c r="J157" s="152" t="s">
        <v>431</v>
      </c>
      <c r="K157" s="152" t="s">
        <v>432</v>
      </c>
    </row>
    <row r="158" spans="2:11" ht="15" hidden="1">
      <c r="B158" s="152">
        <v>3</v>
      </c>
      <c r="C158" s="152" t="s">
        <v>433</v>
      </c>
      <c r="D158" s="152" t="s">
        <v>434</v>
      </c>
      <c r="E158" s="152" t="s">
        <v>274</v>
      </c>
      <c r="G158" s="152" t="s">
        <v>435</v>
      </c>
      <c r="J158" s="152" t="s">
        <v>436</v>
      </c>
      <c r="K158" s="152" t="s">
        <v>437</v>
      </c>
    </row>
    <row r="159" spans="2:11" ht="15" hidden="1">
      <c r="B159" s="152">
        <v>4</v>
      </c>
      <c r="C159" s="152" t="s">
        <v>426</v>
      </c>
      <c r="H159" s="152" t="s">
        <v>438</v>
      </c>
      <c r="I159" s="152" t="s">
        <v>439</v>
      </c>
      <c r="J159" s="152" t="s">
        <v>440</v>
      </c>
      <c r="K159" s="152" t="s">
        <v>441</v>
      </c>
    </row>
    <row r="160" spans="4:11" ht="15" hidden="1">
      <c r="D160" s="152" t="s">
        <v>435</v>
      </c>
      <c r="H160" s="152" t="s">
        <v>442</v>
      </c>
      <c r="I160" s="152" t="s">
        <v>443</v>
      </c>
      <c r="J160" s="152" t="s">
        <v>444</v>
      </c>
      <c r="K160" s="152" t="s">
        <v>445</v>
      </c>
    </row>
    <row r="161" spans="4:11" ht="15" hidden="1">
      <c r="D161" s="152" t="s">
        <v>446</v>
      </c>
      <c r="H161" s="152" t="s">
        <v>447</v>
      </c>
      <c r="I161" s="152" t="s">
        <v>448</v>
      </c>
      <c r="J161" s="152" t="s">
        <v>449</v>
      </c>
      <c r="K161" s="152" t="s">
        <v>450</v>
      </c>
    </row>
    <row r="162" spans="4:11" ht="15" hidden="1">
      <c r="D162" s="152" t="s">
        <v>451</v>
      </c>
      <c r="H162" s="152" t="s">
        <v>452</v>
      </c>
      <c r="J162" s="152" t="s">
        <v>453</v>
      </c>
      <c r="K162" s="152" t="s">
        <v>454</v>
      </c>
    </row>
    <row r="163" spans="8:10" ht="15" hidden="1">
      <c r="H163" s="152" t="s">
        <v>455</v>
      </c>
      <c r="J163" s="152" t="s">
        <v>456</v>
      </c>
    </row>
    <row r="164" spans="4:11" ht="58" hidden="1">
      <c r="D164" s="239" t="s">
        <v>457</v>
      </c>
      <c r="E164" s="152" t="s">
        <v>458</v>
      </c>
      <c r="F164" s="152" t="s">
        <v>459</v>
      </c>
      <c r="G164" s="152" t="s">
        <v>460</v>
      </c>
      <c r="H164" s="152" t="s">
        <v>461</v>
      </c>
      <c r="I164" s="152" t="s">
        <v>462</v>
      </c>
      <c r="J164" s="152" t="s">
        <v>463</v>
      </c>
      <c r="K164" s="152" t="s">
        <v>464</v>
      </c>
    </row>
    <row r="165" spans="2:11" ht="72.5" hidden="1">
      <c r="B165" s="152" t="s">
        <v>566</v>
      </c>
      <c r="C165" s="152" t="s">
        <v>565</v>
      </c>
      <c r="D165" s="239" t="s">
        <v>465</v>
      </c>
      <c r="E165" s="152" t="s">
        <v>466</v>
      </c>
      <c r="F165" s="152" t="s">
        <v>467</v>
      </c>
      <c r="G165" s="152" t="s">
        <v>468</v>
      </c>
      <c r="H165" s="152" t="s">
        <v>469</v>
      </c>
      <c r="I165" s="152" t="s">
        <v>470</v>
      </c>
      <c r="J165" s="152" t="s">
        <v>471</v>
      </c>
      <c r="K165" s="152" t="s">
        <v>472</v>
      </c>
    </row>
    <row r="166" spans="2:11" ht="43.5" hidden="1">
      <c r="B166" s="152" t="s">
        <v>567</v>
      </c>
      <c r="C166" s="152" t="s">
        <v>564</v>
      </c>
      <c r="D166" s="239" t="s">
        <v>473</v>
      </c>
      <c r="E166" s="152" t="s">
        <v>474</v>
      </c>
      <c r="F166" s="152" t="s">
        <v>475</v>
      </c>
      <c r="G166" s="152" t="s">
        <v>476</v>
      </c>
      <c r="H166" s="152" t="s">
        <v>477</v>
      </c>
      <c r="I166" s="152" t="s">
        <v>478</v>
      </c>
      <c r="J166" s="152" t="s">
        <v>479</v>
      </c>
      <c r="K166" s="152" t="s">
        <v>480</v>
      </c>
    </row>
    <row r="167" spans="2:11" ht="15" hidden="1">
      <c r="B167" s="152" t="s">
        <v>568</v>
      </c>
      <c r="C167" s="152" t="s">
        <v>563</v>
      </c>
      <c r="F167" s="152" t="s">
        <v>481</v>
      </c>
      <c r="G167" s="152" t="s">
        <v>482</v>
      </c>
      <c r="H167" s="152" t="s">
        <v>483</v>
      </c>
      <c r="I167" s="152" t="s">
        <v>484</v>
      </c>
      <c r="J167" s="152" t="s">
        <v>485</v>
      </c>
      <c r="K167" s="152" t="s">
        <v>486</v>
      </c>
    </row>
    <row r="168" spans="2:11" ht="15" hidden="1">
      <c r="B168" s="152" t="s">
        <v>569</v>
      </c>
      <c r="G168" s="152" t="s">
        <v>487</v>
      </c>
      <c r="H168" s="152" t="s">
        <v>488</v>
      </c>
      <c r="I168" s="152" t="s">
        <v>489</v>
      </c>
      <c r="J168" s="152" t="s">
        <v>490</v>
      </c>
      <c r="K168" s="152" t="s">
        <v>491</v>
      </c>
    </row>
    <row r="169" spans="3:10" ht="15" hidden="1">
      <c r="C169" s="152" t="s">
        <v>492</v>
      </c>
      <c r="J169" s="152" t="s">
        <v>493</v>
      </c>
    </row>
    <row r="170" spans="3:10" ht="15" hidden="1">
      <c r="C170" s="152" t="s">
        <v>494</v>
      </c>
      <c r="I170" s="152" t="s">
        <v>495</v>
      </c>
      <c r="J170" s="152" t="s">
        <v>496</v>
      </c>
    </row>
    <row r="171" spans="2:10" ht="15" hidden="1">
      <c r="B171" s="248" t="s">
        <v>570</v>
      </c>
      <c r="C171" s="152" t="s">
        <v>497</v>
      </c>
      <c r="I171" s="152" t="s">
        <v>498</v>
      </c>
      <c r="J171" s="152" t="s">
        <v>499</v>
      </c>
    </row>
    <row r="172" spans="2:10" ht="15" hidden="1">
      <c r="B172" s="248" t="s">
        <v>29</v>
      </c>
      <c r="C172" s="152" t="s">
        <v>500</v>
      </c>
      <c r="D172" s="152" t="s">
        <v>501</v>
      </c>
      <c r="E172" s="152" t="s">
        <v>502</v>
      </c>
      <c r="I172" s="152" t="s">
        <v>503</v>
      </c>
      <c r="J172" s="152" t="s">
        <v>240</v>
      </c>
    </row>
    <row r="173" spans="2:9" ht="15" hidden="1">
      <c r="B173" s="248" t="s">
        <v>16</v>
      </c>
      <c r="D173" s="152" t="s">
        <v>504</v>
      </c>
      <c r="E173" s="152" t="s">
        <v>505</v>
      </c>
      <c r="H173" s="152" t="s">
        <v>377</v>
      </c>
      <c r="I173" s="152" t="s">
        <v>506</v>
      </c>
    </row>
    <row r="174" spans="2:10" ht="15" hidden="1">
      <c r="B174" s="248" t="s">
        <v>34</v>
      </c>
      <c r="D174" s="152" t="s">
        <v>507</v>
      </c>
      <c r="E174" s="152" t="s">
        <v>508</v>
      </c>
      <c r="H174" s="152" t="s">
        <v>387</v>
      </c>
      <c r="I174" s="152" t="s">
        <v>509</v>
      </c>
      <c r="J174" s="152" t="s">
        <v>510</v>
      </c>
    </row>
    <row r="175" spans="2:10" ht="15" hidden="1">
      <c r="B175" s="248" t="s">
        <v>571</v>
      </c>
      <c r="C175" s="152" t="s">
        <v>511</v>
      </c>
      <c r="D175" s="152" t="s">
        <v>512</v>
      </c>
      <c r="H175" s="152" t="s">
        <v>393</v>
      </c>
      <c r="I175" s="152" t="s">
        <v>513</v>
      </c>
      <c r="J175" s="152" t="s">
        <v>514</v>
      </c>
    </row>
    <row r="176" spans="2:9" ht="15" hidden="1">
      <c r="B176" s="248" t="s">
        <v>572</v>
      </c>
      <c r="C176" s="152" t="s">
        <v>515</v>
      </c>
      <c r="H176" s="152" t="s">
        <v>400</v>
      </c>
      <c r="I176" s="152" t="s">
        <v>516</v>
      </c>
    </row>
    <row r="177" spans="2:9" ht="15" hidden="1">
      <c r="B177" s="248" t="s">
        <v>573</v>
      </c>
      <c r="C177" s="152" t="s">
        <v>517</v>
      </c>
      <c r="E177" s="152" t="s">
        <v>518</v>
      </c>
      <c r="H177" s="152" t="s">
        <v>519</v>
      </c>
      <c r="I177" s="152" t="s">
        <v>520</v>
      </c>
    </row>
    <row r="178" spans="2:9" ht="15" hidden="1">
      <c r="B178" s="248" t="s">
        <v>574</v>
      </c>
      <c r="C178" s="152" t="s">
        <v>521</v>
      </c>
      <c r="E178" s="152" t="s">
        <v>522</v>
      </c>
      <c r="H178" s="152" t="s">
        <v>523</v>
      </c>
      <c r="I178" s="152" t="s">
        <v>524</v>
      </c>
    </row>
    <row r="179" spans="2:9" ht="15" hidden="1">
      <c r="B179" s="248" t="s">
        <v>575</v>
      </c>
      <c r="C179" s="152" t="s">
        <v>525</v>
      </c>
      <c r="E179" s="152" t="s">
        <v>526</v>
      </c>
      <c r="H179" s="152" t="s">
        <v>527</v>
      </c>
      <c r="I179" s="152" t="s">
        <v>528</v>
      </c>
    </row>
    <row r="180" spans="2:9" ht="15" hidden="1">
      <c r="B180" s="248" t="s">
        <v>576</v>
      </c>
      <c r="C180" s="152" t="s">
        <v>529</v>
      </c>
      <c r="E180" s="152" t="s">
        <v>530</v>
      </c>
      <c r="H180" s="152" t="s">
        <v>531</v>
      </c>
      <c r="I180" s="152" t="s">
        <v>532</v>
      </c>
    </row>
    <row r="181" spans="2:9" ht="15" hidden="1">
      <c r="B181" s="248" t="s">
        <v>577</v>
      </c>
      <c r="C181" s="152" t="s">
        <v>533</v>
      </c>
      <c r="E181" s="152" t="s">
        <v>534</v>
      </c>
      <c r="H181" s="152" t="s">
        <v>535</v>
      </c>
      <c r="I181" s="152" t="s">
        <v>536</v>
      </c>
    </row>
    <row r="182" spans="2:9" ht="15" hidden="1">
      <c r="B182" s="248" t="s">
        <v>578</v>
      </c>
      <c r="C182" s="152" t="s">
        <v>240</v>
      </c>
      <c r="E182" s="152" t="s">
        <v>537</v>
      </c>
      <c r="H182" s="152" t="s">
        <v>538</v>
      </c>
      <c r="I182" s="152" t="s">
        <v>539</v>
      </c>
    </row>
    <row r="183" spans="2:9" ht="15" hidden="1">
      <c r="B183" s="248" t="s">
        <v>579</v>
      </c>
      <c r="E183" s="152" t="s">
        <v>540</v>
      </c>
      <c r="H183" s="152" t="s">
        <v>541</v>
      </c>
      <c r="I183" s="152" t="s">
        <v>542</v>
      </c>
    </row>
    <row r="184" spans="2:9" ht="15" hidden="1">
      <c r="B184" s="248" t="s">
        <v>580</v>
      </c>
      <c r="E184" s="152" t="s">
        <v>543</v>
      </c>
      <c r="H184" s="152" t="s">
        <v>544</v>
      </c>
      <c r="I184" s="152" t="s">
        <v>545</v>
      </c>
    </row>
    <row r="185" spans="2:9" ht="15" hidden="1">
      <c r="B185" s="248" t="s">
        <v>581</v>
      </c>
      <c r="E185" s="152" t="s">
        <v>546</v>
      </c>
      <c r="H185" s="152" t="s">
        <v>547</v>
      </c>
      <c r="I185" s="152" t="s">
        <v>548</v>
      </c>
    </row>
    <row r="186" spans="2:9" ht="15" hidden="1">
      <c r="B186" s="248" t="s">
        <v>582</v>
      </c>
      <c r="H186" s="152" t="s">
        <v>549</v>
      </c>
      <c r="I186" s="152" t="s">
        <v>550</v>
      </c>
    </row>
    <row r="187" spans="2:8" ht="15" hidden="1">
      <c r="B187" s="248" t="s">
        <v>583</v>
      </c>
      <c r="H187" s="152" t="s">
        <v>551</v>
      </c>
    </row>
    <row r="188" spans="2:8" ht="15" hidden="1">
      <c r="B188" s="248" t="s">
        <v>584</v>
      </c>
      <c r="H188" s="152" t="s">
        <v>552</v>
      </c>
    </row>
    <row r="189" spans="2:8" ht="15" hidden="1">
      <c r="B189" s="248" t="s">
        <v>585</v>
      </c>
      <c r="H189" s="152" t="s">
        <v>553</v>
      </c>
    </row>
    <row r="190" spans="2:8" ht="15" hidden="1">
      <c r="B190" s="248" t="s">
        <v>586</v>
      </c>
      <c r="H190" s="152" t="s">
        <v>554</v>
      </c>
    </row>
    <row r="191" spans="2:8" ht="15" hidden="1">
      <c r="B191" s="248" t="s">
        <v>587</v>
      </c>
      <c r="D191" t="s">
        <v>555</v>
      </c>
      <c r="H191" s="152" t="s">
        <v>556</v>
      </c>
    </row>
    <row r="192" spans="2:8" ht="15" hidden="1">
      <c r="B192" s="248" t="s">
        <v>588</v>
      </c>
      <c r="D192" t="s">
        <v>557</v>
      </c>
      <c r="H192" s="152" t="s">
        <v>558</v>
      </c>
    </row>
    <row r="193" spans="2:8" ht="15" hidden="1">
      <c r="B193" s="248" t="s">
        <v>589</v>
      </c>
      <c r="D193" t="s">
        <v>559</v>
      </c>
      <c r="H193" s="152" t="s">
        <v>560</v>
      </c>
    </row>
    <row r="194" spans="2:8" ht="15" hidden="1">
      <c r="B194" s="248" t="s">
        <v>590</v>
      </c>
      <c r="D194" t="s">
        <v>557</v>
      </c>
      <c r="H194" s="152" t="s">
        <v>561</v>
      </c>
    </row>
    <row r="195" spans="2:4" ht="15" hidden="1">
      <c r="B195" s="248" t="s">
        <v>591</v>
      </c>
      <c r="D195" t="s">
        <v>562</v>
      </c>
    </row>
    <row r="196" spans="2:4" ht="15" hidden="1">
      <c r="B196" s="248" t="s">
        <v>592</v>
      </c>
      <c r="D196" t="s">
        <v>557</v>
      </c>
    </row>
    <row r="197" ht="15" hidden="1">
      <c r="B197" s="248" t="s">
        <v>593</v>
      </c>
    </row>
    <row r="198" ht="15" hidden="1">
      <c r="B198" s="248" t="s">
        <v>594</v>
      </c>
    </row>
    <row r="199" ht="15" hidden="1">
      <c r="B199" s="248" t="s">
        <v>595</v>
      </c>
    </row>
    <row r="200" ht="15" hidden="1">
      <c r="B200" s="248" t="s">
        <v>596</v>
      </c>
    </row>
    <row r="201" ht="15" hidden="1">
      <c r="B201" s="248" t="s">
        <v>597</v>
      </c>
    </row>
    <row r="202" ht="15" hidden="1">
      <c r="B202" s="248" t="s">
        <v>598</v>
      </c>
    </row>
    <row r="203" ht="15" hidden="1">
      <c r="B203" s="248" t="s">
        <v>599</v>
      </c>
    </row>
    <row r="204" ht="15" hidden="1">
      <c r="B204" s="248" t="s">
        <v>600</v>
      </c>
    </row>
    <row r="205" ht="15" hidden="1">
      <c r="B205" s="248" t="s">
        <v>601</v>
      </c>
    </row>
    <row r="206" ht="15" hidden="1">
      <c r="B206" s="248" t="s">
        <v>50</v>
      </c>
    </row>
    <row r="207" ht="15" hidden="1">
      <c r="B207" s="248" t="s">
        <v>55</v>
      </c>
    </row>
    <row r="208" ht="15" hidden="1">
      <c r="B208" s="248" t="s">
        <v>56</v>
      </c>
    </row>
    <row r="209" ht="15" hidden="1">
      <c r="B209" s="248" t="s">
        <v>58</v>
      </c>
    </row>
    <row r="210" ht="15" hidden="1">
      <c r="B210" s="248" t="s">
        <v>23</v>
      </c>
    </row>
    <row r="211" ht="15" hidden="1">
      <c r="B211" s="248" t="s">
        <v>60</v>
      </c>
    </row>
    <row r="212" ht="15" hidden="1">
      <c r="B212" s="248" t="s">
        <v>62</v>
      </c>
    </row>
    <row r="213" ht="15" hidden="1">
      <c r="B213" s="248" t="s">
        <v>65</v>
      </c>
    </row>
    <row r="214" ht="15" hidden="1">
      <c r="B214" s="248" t="s">
        <v>66</v>
      </c>
    </row>
    <row r="215" ht="15" hidden="1">
      <c r="B215" s="248" t="s">
        <v>67</v>
      </c>
    </row>
    <row r="216" ht="15" hidden="1">
      <c r="B216" s="248" t="s">
        <v>68</v>
      </c>
    </row>
    <row r="217" ht="15" hidden="1">
      <c r="B217" s="248" t="s">
        <v>602</v>
      </c>
    </row>
    <row r="218" ht="15" hidden="1">
      <c r="B218" s="248" t="s">
        <v>603</v>
      </c>
    </row>
    <row r="219" ht="15" hidden="1">
      <c r="B219" s="248" t="s">
        <v>72</v>
      </c>
    </row>
    <row r="220" ht="15" hidden="1">
      <c r="B220" s="248" t="s">
        <v>74</v>
      </c>
    </row>
    <row r="221" ht="15" hidden="1">
      <c r="B221" s="248" t="s">
        <v>77</v>
      </c>
    </row>
    <row r="222" ht="15" hidden="1">
      <c r="B222" s="248" t="s">
        <v>604</v>
      </c>
    </row>
    <row r="223" ht="15" hidden="1">
      <c r="B223" s="248" t="s">
        <v>605</v>
      </c>
    </row>
    <row r="224" ht="15" hidden="1">
      <c r="B224" s="248" t="s">
        <v>606</v>
      </c>
    </row>
    <row r="225" ht="15" hidden="1">
      <c r="B225" s="248" t="s">
        <v>75</v>
      </c>
    </row>
    <row r="226" ht="15" hidden="1">
      <c r="B226" s="248" t="s">
        <v>76</v>
      </c>
    </row>
    <row r="227" ht="15" hidden="1">
      <c r="B227" s="248" t="s">
        <v>78</v>
      </c>
    </row>
    <row r="228" ht="15" hidden="1">
      <c r="B228" s="248" t="s">
        <v>80</v>
      </c>
    </row>
    <row r="229" ht="15" hidden="1">
      <c r="B229" s="248" t="s">
        <v>607</v>
      </c>
    </row>
    <row r="230" ht="15" hidden="1">
      <c r="B230" s="248" t="s">
        <v>79</v>
      </c>
    </row>
    <row r="231" ht="15" hidden="1">
      <c r="B231" s="248" t="s">
        <v>81</v>
      </c>
    </row>
    <row r="232" ht="15" hidden="1">
      <c r="B232" s="248" t="s">
        <v>83</v>
      </c>
    </row>
    <row r="233" ht="15" hidden="1">
      <c r="B233" s="248" t="s">
        <v>82</v>
      </c>
    </row>
    <row r="234" ht="15" hidden="1">
      <c r="B234" s="248" t="s">
        <v>608</v>
      </c>
    </row>
    <row r="235" ht="15" hidden="1">
      <c r="B235" s="248" t="s">
        <v>84</v>
      </c>
    </row>
    <row r="236" ht="15" hidden="1">
      <c r="B236" s="248" t="s">
        <v>85</v>
      </c>
    </row>
    <row r="237" ht="15" hidden="1">
      <c r="B237" s="248" t="s">
        <v>86</v>
      </c>
    </row>
    <row r="238" ht="15" hidden="1">
      <c r="B238" s="248" t="s">
        <v>87</v>
      </c>
    </row>
    <row r="239" ht="15" hidden="1">
      <c r="B239" s="248" t="s">
        <v>609</v>
      </c>
    </row>
    <row r="240" ht="15" hidden="1">
      <c r="B240" s="248" t="s">
        <v>610</v>
      </c>
    </row>
    <row r="241" ht="15" hidden="1">
      <c r="B241" s="248" t="s">
        <v>88</v>
      </c>
    </row>
    <row r="242" ht="15" hidden="1">
      <c r="B242" s="248" t="s">
        <v>132</v>
      </c>
    </row>
    <row r="243" ht="15" hidden="1">
      <c r="B243" s="248" t="s">
        <v>611</v>
      </c>
    </row>
    <row r="244" ht="29" hidden="1">
      <c r="B244" s="248" t="s">
        <v>612</v>
      </c>
    </row>
    <row r="245" ht="15" hidden="1">
      <c r="B245" s="248" t="s">
        <v>90</v>
      </c>
    </row>
    <row r="246" ht="15" hidden="1">
      <c r="B246" s="248" t="s">
        <v>92</v>
      </c>
    </row>
    <row r="247" ht="15" hidden="1">
      <c r="B247" s="248" t="s">
        <v>613</v>
      </c>
    </row>
    <row r="248" ht="15" hidden="1">
      <c r="B248" s="248" t="s">
        <v>133</v>
      </c>
    </row>
    <row r="249" ht="15" hidden="1">
      <c r="B249" s="248" t="s">
        <v>147</v>
      </c>
    </row>
    <row r="250" ht="15" hidden="1">
      <c r="B250" s="248" t="s">
        <v>91</v>
      </c>
    </row>
    <row r="251" ht="15" hidden="1">
      <c r="B251" s="248" t="s">
        <v>93</v>
      </c>
    </row>
    <row r="252" ht="15" hidden="1">
      <c r="B252" s="248" t="s">
        <v>89</v>
      </c>
    </row>
    <row r="253" ht="15" hidden="1">
      <c r="B253" s="248" t="s">
        <v>109</v>
      </c>
    </row>
    <row r="254" ht="15" hidden="1">
      <c r="B254" s="248" t="s">
        <v>614</v>
      </c>
    </row>
    <row r="255" ht="15" hidden="1">
      <c r="B255" s="248" t="s">
        <v>95</v>
      </c>
    </row>
    <row r="256" ht="15" hidden="1">
      <c r="B256" s="248" t="s">
        <v>98</v>
      </c>
    </row>
    <row r="257" ht="15" hidden="1">
      <c r="B257" s="248" t="s">
        <v>104</v>
      </c>
    </row>
    <row r="258" ht="15" hidden="1">
      <c r="B258" s="248" t="s">
        <v>101</v>
      </c>
    </row>
    <row r="259" ht="29" hidden="1">
      <c r="B259" s="248" t="s">
        <v>615</v>
      </c>
    </row>
    <row r="260" ht="15" hidden="1">
      <c r="B260" s="248" t="s">
        <v>99</v>
      </c>
    </row>
    <row r="261" ht="15" hidden="1">
      <c r="B261" s="248" t="s">
        <v>100</v>
      </c>
    </row>
    <row r="262" ht="15" hidden="1">
      <c r="B262" s="248" t="s">
        <v>111</v>
      </c>
    </row>
    <row r="263" ht="15" hidden="1">
      <c r="B263" s="248" t="s">
        <v>108</v>
      </c>
    </row>
    <row r="264" ht="15" hidden="1">
      <c r="B264" s="248" t="s">
        <v>107</v>
      </c>
    </row>
    <row r="265" ht="15" hidden="1">
      <c r="B265" s="248" t="s">
        <v>110</v>
      </c>
    </row>
    <row r="266" ht="15" hidden="1">
      <c r="B266" s="248" t="s">
        <v>102</v>
      </c>
    </row>
    <row r="267" ht="15" hidden="1">
      <c r="B267" s="248" t="s">
        <v>103</v>
      </c>
    </row>
    <row r="268" ht="15" hidden="1">
      <c r="B268" s="248" t="s">
        <v>96</v>
      </c>
    </row>
    <row r="269" ht="15" hidden="1">
      <c r="B269" s="248" t="s">
        <v>97</v>
      </c>
    </row>
    <row r="270" ht="15" hidden="1">
      <c r="B270" s="248" t="s">
        <v>112</v>
      </c>
    </row>
    <row r="271" ht="15" hidden="1">
      <c r="B271" s="248" t="s">
        <v>118</v>
      </c>
    </row>
    <row r="272" ht="15" hidden="1">
      <c r="B272" s="248" t="s">
        <v>119</v>
      </c>
    </row>
    <row r="273" ht="15" hidden="1">
      <c r="B273" s="248" t="s">
        <v>117</v>
      </c>
    </row>
    <row r="274" ht="15" hidden="1">
      <c r="B274" s="248" t="s">
        <v>616</v>
      </c>
    </row>
    <row r="275" ht="15" hidden="1">
      <c r="B275" s="248" t="s">
        <v>114</v>
      </c>
    </row>
    <row r="276" ht="15" hidden="1">
      <c r="B276" s="248" t="s">
        <v>113</v>
      </c>
    </row>
    <row r="277" ht="15" hidden="1">
      <c r="B277" s="248" t="s">
        <v>120</v>
      </c>
    </row>
    <row r="278" ht="15" hidden="1">
      <c r="B278" s="248" t="s">
        <v>121</v>
      </c>
    </row>
    <row r="279" ht="15" hidden="1">
      <c r="B279" s="248" t="s">
        <v>123</v>
      </c>
    </row>
    <row r="280" ht="15" hidden="1">
      <c r="B280" s="248" t="s">
        <v>126</v>
      </c>
    </row>
    <row r="281" ht="15" hidden="1">
      <c r="B281" s="248" t="s">
        <v>127</v>
      </c>
    </row>
    <row r="282" ht="15" hidden="1">
      <c r="B282" s="248" t="s">
        <v>122</v>
      </c>
    </row>
    <row r="283" ht="15" hidden="1">
      <c r="B283" s="248" t="s">
        <v>124</v>
      </c>
    </row>
    <row r="284" ht="15" hidden="1">
      <c r="B284" s="248" t="s">
        <v>128</v>
      </c>
    </row>
    <row r="285" ht="15" hidden="1">
      <c r="B285" s="248" t="s">
        <v>617</v>
      </c>
    </row>
    <row r="286" ht="15" hidden="1">
      <c r="B286" s="248" t="s">
        <v>125</v>
      </c>
    </row>
    <row r="287" ht="15" hidden="1">
      <c r="B287" s="248" t="s">
        <v>129</v>
      </c>
    </row>
    <row r="288" ht="15" hidden="1">
      <c r="B288" s="248" t="s">
        <v>130</v>
      </c>
    </row>
    <row r="289" ht="15" hidden="1">
      <c r="B289" s="248" t="s">
        <v>131</v>
      </c>
    </row>
    <row r="290" ht="15" hidden="1">
      <c r="B290" s="248" t="s">
        <v>138</v>
      </c>
    </row>
    <row r="291" ht="15" hidden="1">
      <c r="B291" s="248" t="s">
        <v>148</v>
      </c>
    </row>
    <row r="292" ht="15" hidden="1">
      <c r="B292" s="248" t="s">
        <v>139</v>
      </c>
    </row>
    <row r="293" ht="15" hidden="1">
      <c r="B293" s="248" t="s">
        <v>145</v>
      </c>
    </row>
    <row r="294" ht="15" hidden="1">
      <c r="B294" s="248" t="s">
        <v>142</v>
      </c>
    </row>
    <row r="295" ht="15" hidden="1">
      <c r="B295" s="248" t="s">
        <v>63</v>
      </c>
    </row>
    <row r="296" ht="15" hidden="1">
      <c r="B296" s="248" t="s">
        <v>136</v>
      </c>
    </row>
    <row r="297" ht="15" hidden="1">
      <c r="B297" s="248" t="s">
        <v>140</v>
      </c>
    </row>
    <row r="298" ht="15" hidden="1">
      <c r="B298" s="248" t="s">
        <v>137</v>
      </c>
    </row>
    <row r="299" ht="15" hidden="1">
      <c r="B299" s="248" t="s">
        <v>149</v>
      </c>
    </row>
    <row r="300" ht="15" hidden="1">
      <c r="B300" s="248" t="s">
        <v>618</v>
      </c>
    </row>
    <row r="301" ht="15" hidden="1">
      <c r="B301" s="248" t="s">
        <v>144</v>
      </c>
    </row>
    <row r="302" ht="15" hidden="1">
      <c r="B302" s="248" t="s">
        <v>150</v>
      </c>
    </row>
    <row r="303" ht="15" hidden="1">
      <c r="B303" s="248" t="s">
        <v>141</v>
      </c>
    </row>
    <row r="304" ht="15" hidden="1">
      <c r="B304" s="248" t="s">
        <v>151</v>
      </c>
    </row>
    <row r="305" ht="15" hidden="1">
      <c r="B305" s="248" t="s">
        <v>619</v>
      </c>
    </row>
    <row r="306" ht="15" hidden="1">
      <c r="B306" s="248" t="s">
        <v>156</v>
      </c>
    </row>
    <row r="307" ht="15" hidden="1">
      <c r="B307" s="248" t="s">
        <v>153</v>
      </c>
    </row>
    <row r="308" ht="15" hidden="1">
      <c r="B308" s="248" t="s">
        <v>152</v>
      </c>
    </row>
    <row r="309" ht="15" hidden="1">
      <c r="B309" s="248" t="s">
        <v>161</v>
      </c>
    </row>
    <row r="310" ht="15" hidden="1">
      <c r="B310" s="248" t="s">
        <v>157</v>
      </c>
    </row>
    <row r="311" ht="15" hidden="1">
      <c r="B311" s="248" t="s">
        <v>158</v>
      </c>
    </row>
    <row r="312" ht="15" hidden="1">
      <c r="B312" s="248" t="s">
        <v>159</v>
      </c>
    </row>
    <row r="313" ht="15" hidden="1">
      <c r="B313" s="248" t="s">
        <v>160</v>
      </c>
    </row>
    <row r="314" ht="15" hidden="1">
      <c r="B314" s="248" t="s">
        <v>162</v>
      </c>
    </row>
    <row r="315" ht="15" hidden="1">
      <c r="B315" s="248" t="s">
        <v>620</v>
      </c>
    </row>
    <row r="316" ht="15" hidden="1">
      <c r="B316" s="248" t="s">
        <v>163</v>
      </c>
    </row>
    <row r="317" ht="15" hidden="1">
      <c r="B317" s="248" t="s">
        <v>164</v>
      </c>
    </row>
    <row r="318" ht="15" hidden="1">
      <c r="B318" s="248" t="s">
        <v>169</v>
      </c>
    </row>
    <row r="319" ht="15" hidden="1">
      <c r="B319" s="248" t="s">
        <v>170</v>
      </c>
    </row>
    <row r="320" ht="29" hidden="1">
      <c r="B320" s="248" t="s">
        <v>134</v>
      </c>
    </row>
    <row r="321" ht="15" hidden="1">
      <c r="B321" s="248" t="s">
        <v>621</v>
      </c>
    </row>
    <row r="322" ht="15" hidden="1">
      <c r="B322" s="248" t="s">
        <v>622</v>
      </c>
    </row>
    <row r="323" ht="15" hidden="1">
      <c r="B323" s="248" t="s">
        <v>171</v>
      </c>
    </row>
    <row r="324" ht="15" hidden="1">
      <c r="B324" s="248" t="s">
        <v>135</v>
      </c>
    </row>
    <row r="325" ht="15" hidden="1">
      <c r="B325" s="248" t="s">
        <v>623</v>
      </c>
    </row>
    <row r="326" ht="15" hidden="1">
      <c r="B326" s="248" t="s">
        <v>146</v>
      </c>
    </row>
    <row r="327" ht="15" hidden="1">
      <c r="B327" s="248" t="s">
        <v>175</v>
      </c>
    </row>
    <row r="328" ht="15" hidden="1">
      <c r="B328" s="248" t="s">
        <v>176</v>
      </c>
    </row>
    <row r="329" ht="15" hidden="1">
      <c r="B329" s="248" t="s">
        <v>155</v>
      </c>
    </row>
    <row r="330" ht="15" hidden="1"/>
    <row r="331" ht="15" hidden="1" thickBot="1"/>
    <row r="332" spans="2:19" ht="15" thickBot="1">
      <c r="B332" s="167"/>
      <c r="C332" s="167"/>
      <c r="D332" s="875" t="s">
        <v>275</v>
      </c>
      <c r="E332" s="876"/>
      <c r="F332" s="876"/>
      <c r="G332" s="877"/>
      <c r="H332" s="875" t="s">
        <v>276</v>
      </c>
      <c r="I332" s="876"/>
      <c r="J332" s="876"/>
      <c r="K332" s="877"/>
      <c r="L332" s="876" t="s">
        <v>277</v>
      </c>
      <c r="M332" s="876"/>
      <c r="N332" s="876"/>
      <c r="O332" s="876"/>
      <c r="P332" s="875" t="s">
        <v>278</v>
      </c>
      <c r="Q332" s="876"/>
      <c r="R332" s="876"/>
      <c r="S332" s="877"/>
    </row>
    <row r="333" spans="2:19" ht="15">
      <c r="B333" s="961" t="s">
        <v>715</v>
      </c>
      <c r="C333" s="961" t="s">
        <v>716</v>
      </c>
      <c r="D333" s="426" t="s">
        <v>717</v>
      </c>
      <c r="E333" s="426" t="s">
        <v>718</v>
      </c>
      <c r="F333" s="963" t="s">
        <v>313</v>
      </c>
      <c r="G333" s="964"/>
      <c r="H333" s="427" t="s">
        <v>719</v>
      </c>
      <c r="I333" s="426" t="s">
        <v>720</v>
      </c>
      <c r="J333" s="965" t="s">
        <v>313</v>
      </c>
      <c r="K333" s="966"/>
      <c r="L333" s="428" t="s">
        <v>719</v>
      </c>
      <c r="M333" s="429" t="s">
        <v>720</v>
      </c>
      <c r="N333" s="967" t="s">
        <v>313</v>
      </c>
      <c r="O333" s="968"/>
      <c r="P333" s="430" t="s">
        <v>721</v>
      </c>
      <c r="Q333" s="430" t="s">
        <v>722</v>
      </c>
      <c r="R333" s="969" t="s">
        <v>313</v>
      </c>
      <c r="S333" s="968"/>
    </row>
    <row r="334" spans="2:20" ht="43" customHeight="1">
      <c r="B334" s="962"/>
      <c r="C334" s="962"/>
      <c r="D334" s="359"/>
      <c r="E334" s="360"/>
      <c r="F334" s="970"/>
      <c r="G334" s="971"/>
      <c r="H334" s="361"/>
      <c r="I334" s="362"/>
      <c r="J334" s="972"/>
      <c r="K334" s="973"/>
      <c r="L334" s="361"/>
      <c r="M334" s="362"/>
      <c r="N334" s="972"/>
      <c r="O334" s="973"/>
      <c r="P334" s="361"/>
      <c r="Q334" s="362"/>
      <c r="R334" s="972"/>
      <c r="S334" s="973"/>
      <c r="T334" s="370"/>
    </row>
    <row r="335" spans="2:19" ht="24">
      <c r="B335" s="953" t="s">
        <v>723</v>
      </c>
      <c r="C335" s="953" t="s">
        <v>724</v>
      </c>
      <c r="D335" s="431" t="s">
        <v>725</v>
      </c>
      <c r="E335" s="422" t="s">
        <v>274</v>
      </c>
      <c r="F335" s="423" t="s">
        <v>297</v>
      </c>
      <c r="G335" s="432" t="s">
        <v>367</v>
      </c>
      <c r="H335" s="423" t="s">
        <v>725</v>
      </c>
      <c r="I335" s="422" t="s">
        <v>274</v>
      </c>
      <c r="J335" s="423" t="s">
        <v>297</v>
      </c>
      <c r="K335" s="432" t="s">
        <v>367</v>
      </c>
      <c r="L335" s="423" t="s">
        <v>725</v>
      </c>
      <c r="M335" s="422" t="s">
        <v>274</v>
      </c>
      <c r="N335" s="423" t="s">
        <v>297</v>
      </c>
      <c r="O335" s="432" t="s">
        <v>367</v>
      </c>
      <c r="P335" s="423" t="s">
        <v>725</v>
      </c>
      <c r="Q335" s="422" t="s">
        <v>274</v>
      </c>
      <c r="R335" s="423" t="s">
        <v>297</v>
      </c>
      <c r="S335" s="432" t="s">
        <v>367</v>
      </c>
    </row>
    <row r="336" spans="2:19" ht="28" customHeight="1">
      <c r="B336" s="974"/>
      <c r="C336" s="954"/>
      <c r="D336" s="354"/>
      <c r="E336" s="363"/>
      <c r="F336" s="348"/>
      <c r="G336" s="364"/>
      <c r="H336" s="356"/>
      <c r="I336" s="365"/>
      <c r="J336" s="356"/>
      <c r="K336" s="358"/>
      <c r="L336" s="356"/>
      <c r="M336" s="365"/>
      <c r="N336" s="356"/>
      <c r="O336" s="358"/>
      <c r="P336" s="356"/>
      <c r="Q336" s="365"/>
      <c r="R336" s="356"/>
      <c r="S336" s="358"/>
    </row>
    <row r="337" spans="2:19" ht="15">
      <c r="B337" s="974"/>
      <c r="C337" s="953" t="s">
        <v>743</v>
      </c>
      <c r="D337" s="423" t="s">
        <v>726</v>
      </c>
      <c r="E337" s="955" t="s">
        <v>313</v>
      </c>
      <c r="F337" s="975"/>
      <c r="G337" s="432" t="s">
        <v>367</v>
      </c>
      <c r="H337" s="423" t="s">
        <v>726</v>
      </c>
      <c r="I337" s="955" t="s">
        <v>313</v>
      </c>
      <c r="J337" s="975"/>
      <c r="K337" s="432" t="s">
        <v>367</v>
      </c>
      <c r="L337" s="423" t="s">
        <v>726</v>
      </c>
      <c r="M337" s="955" t="s">
        <v>713</v>
      </c>
      <c r="N337" s="975"/>
      <c r="O337" s="432" t="s">
        <v>367</v>
      </c>
      <c r="P337" s="423" t="s">
        <v>726</v>
      </c>
      <c r="Q337" s="955" t="s">
        <v>713</v>
      </c>
      <c r="R337" s="975"/>
      <c r="S337" s="432" t="s">
        <v>367</v>
      </c>
    </row>
    <row r="338" spans="2:19" ht="37.5" customHeight="1">
      <c r="B338" s="954"/>
      <c r="C338" s="954"/>
      <c r="D338" s="366"/>
      <c r="E338" s="976"/>
      <c r="F338" s="977"/>
      <c r="G338" s="367"/>
      <c r="H338" s="368"/>
      <c r="I338" s="978"/>
      <c r="J338" s="979"/>
      <c r="K338" s="369"/>
      <c r="L338" s="368"/>
      <c r="M338" s="978"/>
      <c r="N338" s="979"/>
      <c r="O338" s="369"/>
      <c r="P338" s="368"/>
      <c r="Q338" s="978"/>
      <c r="R338" s="979"/>
      <c r="S338" s="369"/>
    </row>
  </sheetData>
  <mergeCells count="398">
    <mergeCell ref="B335:B338"/>
    <mergeCell ref="C335:C336"/>
    <mergeCell ref="C337:C338"/>
    <mergeCell ref="E337:F337"/>
    <mergeCell ref="I337:J337"/>
    <mergeCell ref="M337:N337"/>
    <mergeCell ref="Q337:R337"/>
    <mergeCell ref="E338:F338"/>
    <mergeCell ref="I338:J338"/>
    <mergeCell ref="M338:N338"/>
    <mergeCell ref="Q338:R338"/>
    <mergeCell ref="D332:G332"/>
    <mergeCell ref="H332:K332"/>
    <mergeCell ref="L332:O332"/>
    <mergeCell ref="P332:S332"/>
    <mergeCell ref="B333:B334"/>
    <mergeCell ref="C333:C334"/>
    <mergeCell ref="F333:G333"/>
    <mergeCell ref="J333:K333"/>
    <mergeCell ref="N333:O333"/>
    <mergeCell ref="R333:S333"/>
    <mergeCell ref="F334:G334"/>
    <mergeCell ref="J334:K334"/>
    <mergeCell ref="R334:S334"/>
    <mergeCell ref="N334:O334"/>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4:E64"/>
    <mergeCell ref="F64:G64"/>
    <mergeCell ref="H64:I64"/>
    <mergeCell ref="J64:K64"/>
    <mergeCell ref="C58:C59"/>
    <mergeCell ref="D63:G63"/>
    <mergeCell ref="H63:K63"/>
    <mergeCell ref="L63:O63"/>
    <mergeCell ref="P63:S63"/>
    <mergeCell ref="L64:M64"/>
    <mergeCell ref="N64:O64"/>
    <mergeCell ref="P64:Q64"/>
    <mergeCell ref="R64:S64"/>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J78:K78"/>
    <mergeCell ref="N78:O78"/>
    <mergeCell ref="R78:S78"/>
    <mergeCell ref="J81:K81"/>
    <mergeCell ref="N81:O81"/>
    <mergeCell ref="R81:S81"/>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P128:S128"/>
    <mergeCell ref="M124:N124"/>
    <mergeCell ref="M125:N125"/>
    <mergeCell ref="M126:N126"/>
    <mergeCell ref="R121:S121"/>
    <mergeCell ref="R122:S122"/>
    <mergeCell ref="R123:S123"/>
    <mergeCell ref="R124:S124"/>
    <mergeCell ref="R125:S125"/>
    <mergeCell ref="R126:S126"/>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03:L104"/>
    <mergeCell ref="C2:G2"/>
    <mergeCell ref="B6:G6"/>
    <mergeCell ref="B7:G7"/>
    <mergeCell ref="B8:G8"/>
    <mergeCell ref="C3:G3"/>
    <mergeCell ref="M138:N138"/>
    <mergeCell ref="Q138:R138"/>
    <mergeCell ref="C137:C138"/>
    <mergeCell ref="E137:F137"/>
    <mergeCell ref="I137:J137"/>
    <mergeCell ref="M137:N137"/>
    <mergeCell ref="Q137:R137"/>
    <mergeCell ref="E138:F138"/>
    <mergeCell ref="I138:J138"/>
    <mergeCell ref="P129:S129"/>
    <mergeCell ref="D130:G130"/>
    <mergeCell ref="H130:K130"/>
    <mergeCell ref="L130:O130"/>
    <mergeCell ref="P130:S130"/>
    <mergeCell ref="B131:B138"/>
    <mergeCell ref="B129:B130"/>
    <mergeCell ref="C129:C130"/>
    <mergeCell ref="D129:G129"/>
    <mergeCell ref="C131:C136"/>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s>
  <conditionalFormatting sqref="E145">
    <cfRule type="iconSet" priority="1">
      <iconSet iconSet="4ArrowsGray">
        <cfvo type="percent" val="0"/>
        <cfvo type="percent" val="25"/>
        <cfvo type="percent" val="50"/>
        <cfvo type="percent" val="75"/>
      </iconSet>
    </cfRule>
  </conditionalFormatting>
  <dataValidations count="135" xWindow="633" yWindow="580">
    <dataValidation type="list" allowBlank="1" showInputMessage="1" showErrorMessage="1" prompt="Select type of assets" sqref="E118 I118 M118 Q118">
      <formula1>$L$149:$L$155</formula1>
    </dataValidation>
    <dataValidation type="whole" allowBlank="1" showInputMessage="1" showErrorMessage="1" prompt="Enter No. of development strategies" error="Please enter a number here" sqref="D138 H138 L138 P138">
      <formula1>0</formula1>
      <formula2>999999999</formula2>
    </dataValidation>
    <dataValidation type="whole" allowBlank="1" showInputMessage="1" showErrorMessage="1" prompt="Enter No. of policy introduced or adjusted" error="Please enter a number" sqref="D136 P134 D132 P132 D134 H134 H136 H132 P136 L134 L136 L132">
      <formula1>0</formula1>
      <formula2>999999999999</formula2>
    </dataValidation>
    <dataValidation type="decimal" allowBlank="1" showInputMessage="1" showErrorMessage="1" prompt="Enter income level of households" error="Please enter a number" sqref="O126 G126 K126 G120 G122 G124 K120 K122 K124 O120 O122 O124">
      <formula1>0</formula1>
      <formula2>9999999999999</formula2>
    </dataValidation>
    <dataValidation type="whole" allowBlank="1" showInputMessage="1" showErrorMessage="1" prompt="Enter number of households" sqref="L126 D126 H126 D120 D122 D124 H120 H122 H124 L120 L122 L124 P120 P122 P124 P126">
      <formula1>0</formula1>
      <formula2>999999999999</formula2>
    </dataValidation>
    <dataValidation type="whole" allowBlank="1" showInputMessage="1" showErrorMessage="1" prompt="Enter number of assets" sqref="D118 P118 L118 H118">
      <formula1>0</formula1>
      <formula2>9999999999999</formula2>
    </dataValidation>
    <dataValidation type="whole" allowBlank="1" showInputMessage="1" showErrorMessage="1" prompt="Please enter the No. of targeted households" error="Please enter a number here" sqref="D108 L116 H108 D116 H116 L108 P108 D110 D112 D114 H110 H112 H114 L110 L112 L114 P110 P112 P114 P116">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Q94:Q95 Q97:Q98 Q100:Q101 Q103:Q104 E94:E95 E97:E98 E100:E101 E103:E104 I94:I95 M97:M98 I97:I98 I100:I101 I103:I104 M103:M104 M100:M101 M94:M95">
      <formula1>0</formula1>
    </dataValidation>
    <dataValidation type="whole" allowBlank="1" showInputMessage="1" showErrorMessage="1" prompt="Please enter a number" error="Please enter a number here" sqref="H83:H88 L83:L88 P83:P88 D83:D88">
      <formula1>0</formula1>
      <formula2>9999999999999990</formula2>
    </dataValidation>
    <dataValidation type="decimal" allowBlank="1" showInputMessage="1" showErrorMessage="1" prompt="Please enter a number here" errorTitle="Invalid data" error="Please enter a number" sqref="E27 D67 E54 D71 I54 P67 H69 L69 P69 D69 H71 L71 P71 L67 H67">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S50 G44 G47 G50 S47 K44 K47 K50 G41 O44 O47 O50 S41 S44 K41 O41">
      <formula1>0</formula1>
      <formula2>9999999</formula2>
    </dataValidation>
    <dataValidation type="list" allowBlank="1" showInputMessage="1" showErrorMessage="1" prompt="Select the geographical coverage of the Early Warning System" error="Select from the drop-down list" sqref="S49 G43 G46 G49 S43 K43 K46 K49 S46 O43 O46 O49 S40">
      <formula1>$D$160:$D$162</formula1>
    </dataValidation>
    <dataValidation type="decimal" allowBlank="1" showInputMessage="1" showErrorMessage="1" prompt="Enter the number of adopted Early Warning Systems" errorTitle="Invalid data" error="Please enter a number here" sqref="P49:P50 D43:D44 D46:D47 D49:D50 P46:P47 H43:H44 H46:H47 H49:H50 D40:D41 L43:L44 L46:L47 L49:L50 P40:P41 P43:P44 H40:H41 L40:L41">
      <formula1>0</formula1>
      <formula2>9999999999</formula2>
    </dataValidation>
    <dataValidation type="list" allowBlank="1" showInputMessage="1" showErrorMessage="1" prompt="Select income source" sqref="E120:F120 E126:F126 E124:F124 E122:F122 I120 M120 R120 I122 I124 I126 M122 M124 M126 R122 R124 R126">
      <formula1>$K$148:$K$162</formula1>
    </dataValidation>
    <dataValidation type="list" allowBlank="1" showInputMessage="1" showErrorMessage="1" prompt="Please select the alternate source" sqref="G116 O116 G110 K116 G112 G114 K110 K112 K114 O110 O112 O114 S110 S112 S114 S116">
      <formula1>$K$148:$K$162</formula1>
    </dataValidation>
    <dataValidation type="list" allowBlank="1" showInputMessage="1" showErrorMessage="1" prompt="Select % increase in income level" sqref="F116 N116 F110 J116 F112 F114 J110 J112 J114 N110 N112 N114 R110 R112 R114 R116">
      <formula1>$E$177:$E$185</formula1>
    </dataValidation>
    <dataValidation type="list" allowBlank="1" showInputMessage="1" showErrorMessage="1" prompt="Select type of natural assets protected or rehabilitated" sqref="P100:P101 P94:P95 P97:P98 P103:P104">
      <formula1>$C$175:$C$182</formula1>
    </dataValidation>
    <dataValidation type="list" allowBlank="1" showInputMessage="1" showErrorMessage="1" prompt="Select targeted asset" sqref="M79:M81 Q76:Q81 E79:E81 I79:I81">
      <formula1>$J$174:$J$175</formula1>
    </dataValidation>
    <dataValidation type="list" allowBlank="1" showInputMessage="1" showErrorMessage="1" prompt="Select category of early warning systems_x000a__x000a_" error="Select from the drop-down list" sqref="Q46:Q47 Q43:Q44 M43:M44 M49:M50 Q49:Q50 I43:I44 I49:I50 E43:E44 M46:M47 I46:I47 E49:E50 E46:E47 Q40:Q41">
      <formula1>$D$172:$D$175</formula1>
    </dataValidation>
    <dataValidation type="list" allowBlank="1" showInputMessage="1" showErrorMessage="1" prompt="Select status" sqref="S36 S38 S30 S32 S34">
      <formula1>$E$172:$E$174</formula1>
    </dataValidation>
    <dataValidation type="list" allowBlank="1" showInputMessage="1" showErrorMessage="1" sqref="E151:E152">
      <formula1>$D$16:$D$18</formula1>
    </dataValidation>
    <dataValidation type="list" allowBlank="1" showInputMessage="1" showErrorMessage="1" prompt="Select effectiveness" sqref="G138 K138 O138 S138">
      <formula1>$K$164:$K$168</formula1>
    </dataValidation>
    <dataValidation type="list" allowBlank="1" showInputMessage="1" showErrorMessage="1" prompt="Select a sector" sqref="R65:S65">
      <formula1>$J$155:$J$163</formula1>
    </dataValidation>
    <dataValidation type="decimal" allowBlank="1" showInputMessage="1" showErrorMessage="1" prompt="Enter a number here" errorTitle="Invalid data" error="Please enter a number between 0 and 9999999" sqref="Q27 E21:G21 E22:E23 Q21:S21 M21:O21 I21:K21 I22:I23 I27 M27">
      <formula1>0</formula1>
      <formula2>99999999999</formula2>
    </dataValidation>
    <dataValidation type="decimal" allowBlank="1" showInputMessage="1" showErrorMessage="1" prompt="Enter a percentage (between 0 and 100)" errorTitle="Invalid data" error="Enter a percentage between 0 and 100" sqref="R22:S23 F22:G23 N22:O23 J22:K23">
      <formula1>0</formula1>
      <formula2>100</formula2>
    </dataValidation>
    <dataValidation type="decimal" allowBlank="1" showInputMessage="1" showErrorMessage="1" prompt="Enter a percentage between 0 and 100" errorTitle="Invalid data" error="Please enter a number between 0 and 100" sqref="P65:Q65 E55 E67 D65:E65 Q116 M22:M23 Q22:Q23 M55 M57 E108 Q112 Q114 I28 M28 Q28 E28 Q57 I57 I55 Q67 Q108 M116 I116 M108 I108 E116 Q55 E57 E110 E112 E114 I110 I112 I114 M110 M112 M114 Q110 I67 L65:M65 H65:I65 M67">
      <formula1>0</formula1>
      <formula2>100</formula2>
    </dataValidation>
    <dataValidation type="list" allowBlank="1" showInputMessage="1" showErrorMessage="1" prompt="Select type of policy" sqref="S136 S134 S132">
      <formula1>policy</formula1>
    </dataValidation>
    <dataValidation type="list" allowBlank="1" showInputMessage="1" showErrorMessage="1" prompt="Select income source" sqref="Q120 Q124 Q126 Q122">
      <formula1>incomesource</formula1>
    </dataValidation>
    <dataValidation type="list" allowBlank="1" showInputMessage="1" showErrorMessage="1" prompt="Select the effectiveness of protection/rehabilitation" sqref="S103 S97 S100 S94">
      <formula1>effectiveness</formula1>
    </dataValidation>
    <dataValidation type="list" allowBlank="1" showInputMessage="1" showErrorMessage="1" prompt="Select programme/sector" sqref="F92 R92">
      <formula1>$J$155:$J$163</formula1>
    </dataValidation>
    <dataValidation type="list" allowBlank="1" showInputMessage="1" showErrorMessage="1" prompt="Select level of improvements" sqref="Q92">
      <formula1>effectiveness</formula1>
    </dataValidation>
    <dataValidation type="list" allowBlank="1" showInputMessage="1" showErrorMessage="1" prompt="Select changes in asset" sqref="R76:S81 N79:O81 F79:G81 J79:K81">
      <formula1>$I$164:$I$168</formula1>
    </dataValidation>
    <dataValidation type="list" allowBlank="1" showInputMessage="1" showErrorMessage="1" prompt="Select response level" sqref="R74">
      <formula1>$H$164:$H$168</formula1>
    </dataValidation>
    <dataValidation type="list" allowBlank="1" showInputMessage="1" showErrorMessage="1" prompt="Select geographical scale" sqref="Q74">
      <formula1>$D$160:$D$162</formula1>
    </dataValidation>
    <dataValidation type="list" allowBlank="1" showInputMessage="1" showErrorMessage="1" prompt="Select project/programme sector" sqref="Q30 Q34 Q32 P74 Q38 Q36">
      <formula1>$J$155:$J$163</formula1>
    </dataValidation>
    <dataValidation type="list" allowBlank="1" showInputMessage="1" showErrorMessage="1" prompt="Select level of awarness" sqref="R67:S67">
      <formula1>$G$164:$G$168</formula1>
    </dataValidation>
    <dataValidation type="list" allowBlank="1" showInputMessage="1" showErrorMessage="1" prompt="Select scale" sqref="G59 O59 K59 S59">
      <formula1>$F$164:$F$167</formula1>
    </dataValidation>
    <dataValidation type="list" allowBlank="1" showInputMessage="1" showErrorMessage="1" prompt="Select scale" sqref="R32 R134 R136 R36 R38 E59 I59 M59 Q59 R34 R132 R30">
      <formula1>$D$160:$D$162</formula1>
    </dataValidation>
    <dataValidation type="list" allowBlank="1" showInputMessage="1" showErrorMessage="1" prompt="Select capacity level" sqref="S54">
      <formula1>$F$164:$F$167</formula1>
    </dataValidation>
    <dataValidation type="list" allowBlank="1" showInputMessage="1" showErrorMessage="1" prompt="Select sector" sqref="G85:G88 F59 N118 R118 Q136 Q134 N59 J59 R54 K85:K88 L79:L81 O85:O88 Q132 H79:H81 P76:P81 S83:S88 D79:D81 R59 F118 J118">
      <formula1>$J$155:$J$163</formula1>
    </dataValidation>
    <dataValidation type="list" allowBlank="1" showInputMessage="1" showErrorMessage="1" sqref="I131 O117 Q335 I133 S133 K131 K133 Q82 S82 Q133 K135 F117 I135 S117 S135 Q135 K117 S131 Q131 I335 K335 M335 E335 O335 G335 S335 M131 M133 O131 O133 O135 M135">
      <formula1>group</formula1>
    </dataValidation>
    <dataValidation type="list" allowBlank="1" showInputMessage="1" showErrorMessage="1" sqref="B68:B70">
      <formula1>selectyn</formula1>
    </dataValidation>
    <dataValidation type="list" allowBlank="1" showInputMessage="1" showErrorMessage="1" prompt="Select type of hazards information generated from the drop-down list_x000a_" error="Select from the drop-down list" sqref="R27:R28">
      <formula1>$D$144:$D$151</formula1>
    </dataValidation>
    <dataValidation type="whole" allowBlank="1" showInputMessage="1" showErrorMessage="1" promptTitle="Please enter a number here" errorTitle="Please enter a number here" error="Please enter a number here" sqref="P38 P36 P34 P32 P30 D30 D32 D34 D36 D38 H38 H36 H34 H32 H30 L30 L32 L34 L36 L38">
      <formula1>0</formula1>
      <formula2>99999</formula2>
    </dataValidation>
    <dataValidation type="list" allowBlank="1" showInputMessage="1" showErrorMessage="1" prompt="Select hazard addressed by the Early Warning System" errorTitle="Select from the list" error="Select from the list" sqref="S39 S42 S45 S48 O48 O45 O42 G45 G42 K42 K45 K48 G48">
      <formula1>$D$144:$D$151</formula1>
    </dataValidation>
    <dataValidation type="list" allowBlank="1" showInputMessage="1" showErrorMessage="1" prompt="Select type" sqref="P59 H59 L59 R57:S57 D59">
      <formula1>$D$156:$D$158</formula1>
    </dataValidation>
    <dataValidation type="list" allowBlank="1" showInputMessage="1" showErrorMessage="1" sqref="I85:J88 M85:N88 Q83:R88 E85:F88">
      <formula1>type1</formula1>
    </dataValidation>
    <dataValidation type="list" allowBlank="1" showInputMessage="1" showErrorMessage="1" prompt="Select level of improvements" sqref="D92:E92 P92">
      <formula1>$K$164:$K$168</formula1>
    </dataValidation>
    <dataValidation type="list" allowBlank="1" showInputMessage="1" showErrorMessage="1" prompt="Select type" sqref="G92 S92">
      <formula1>$F$145:$F$149</formula1>
    </dataValidation>
    <dataValidation type="list" allowBlank="1" showInputMessage="1" showErrorMessage="1" prompt="Select the level of effectiveness of protection/rehabilitation" error="Please select a level of effectiveness from the drop-down list" sqref="R103:R104 R100:R101 R97:R98 R94:R95">
      <formula1>$K$164:$K$168</formula1>
    </dataValidation>
    <dataValidation type="list" allowBlank="1" showInputMessage="1" showErrorMessage="1" prompt="Select improvement level" error="Please select improvement level from the drop-down list" sqref="F108:G108 J108:K108 N108:O108 R108:S108">
      <formula1>$H$159:$H$163</formula1>
    </dataValidation>
    <dataValidation type="list" allowBlank="1" showInputMessage="1" showErrorMessage="1" prompt="Select adaptation strategy" sqref="G118 K118 O118 S118">
      <formula1>$I$170:$I$186</formula1>
    </dataValidation>
    <dataValidation type="list" allowBlank="1" showInputMessage="1" showErrorMessage="1" prompt="Select integration level" sqref="D130:S130">
      <formula1>$H$152:$H$156</formula1>
    </dataValidation>
    <dataValidation type="list" allowBlank="1" showInputMessage="1" showErrorMessage="1" prompt="Select state of enforcement" sqref="E138:F138 I138:J138 M138:N138 Q138:R138">
      <formula1>$I$145:$I$149</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S27:S28">
      <formula1>$K$164:$K$168</formula1>
    </dataValidation>
    <dataValidation allowBlank="1" showInputMessage="1" showErrorMessage="1" prompt="Please include number of institutions" sqref="P61 D61 H61 L61"/>
    <dataValidation type="list" allowBlank="1" showInputMessage="1" showErrorMessage="1" prompt="Select scale" sqref="G61 K61 O61 S61">
      <formula1>"4: High capacity, 3: Medium capacity, 2: Low capacity, 1: No capacity"</formula1>
    </dataValidation>
    <dataValidation type="list" allowBlank="1" showInputMessage="1" showErrorMessage="1" prompt="Select scale" sqref="E61 I61 M61 Q61">
      <formula1>"National, Local"</formula1>
    </dataValidation>
    <dataValidation type="list" allowBlank="1" showInputMessage="1" showErrorMessage="1" prompt="Select sector" sqref="R61">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formula1>"Training manuals, handbooks, technical guidelines"</formula1>
    </dataValidation>
    <dataValidation type="list" allowBlank="1" showInputMessage="1" showErrorMessage="1" prompt="Select level of awarness" sqref="F69:G69 J69:K69 N69:O69 R69:S69">
      <formula1>"5: Fully aware, 4: Mostly aware, 3: Partially aware, 2: Partially not aware, 1: Aware of neither"</formula1>
    </dataValidation>
    <dataValidation type="list" allowBlank="1" showInputMessage="1" showErrorMessage="1" prompt="Select level of awarness" sqref="F71:G71">
      <formula1>"Regional, National, Sub-national, Local"</formula1>
    </dataValidation>
    <dataValidation type="list" allowBlank="1" showInputMessage="1" showErrorMessage="1" errorTitle="Invalid data" error="Please enter a number between 0 and 100" sqref="I71 M71 Q71">
      <formula1>"Training manuals, Handbooks, Technical guidelines"</formula1>
    </dataValidation>
    <dataValidation type="list" allowBlank="1" showInputMessage="1" showErrorMessage="1" sqref="J71:K71 R71:S71 N71:O71">
      <formula1>"Regional, National, Sub-national, Local"</formula1>
    </dataValidation>
    <dataValidation type="list" allowBlank="1" showInputMessage="1" showErrorMessage="1" prompt="Select type" sqref="E338:F338 I338:J338 M338:N338 Q338:R338">
      <formula1>"Innovative practice, Innovative product, Innovative technology "</formula1>
    </dataValidation>
    <dataValidation type="list" allowBlank="1" showInputMessage="1" showErrorMessage="1" prompt="Select status" sqref="J336 N336 F336 R336">
      <formula1>"No innovative practices, Undertaking innovative practices, Completed innovation practices"</formula1>
    </dataValidation>
    <dataValidation type="list" allowBlank="1" showInputMessage="1" showErrorMessage="1" prompt="Select integration level" sqref="R334:S334 N334:O334">
      <formula1>"Innovation rolled out, Innovation accelerated, Innovation scaled-up, Innovation replicated"</formula1>
    </dataValidation>
    <dataValidation type="list" allowBlank="1" showInputMessage="1" showErrorMessage="1" prompt="Select integration level" sqref="P334 H334 L334">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4">
      <formula1>"Regional, National, Subnational, Community"</formula1>
    </dataValidation>
    <dataValidation type="list" allowBlank="1" showInputMessage="1" showErrorMessage="1" prompt="Select sector" sqref="Q336 E336 I336 M336">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8 G338 O336 G336 K336 S336 K338 O338">
      <formula1>"5: Very effective, 4: Effective, 3: Moderately effective, 2: Partially effective, 1: Ineffective"</formula1>
    </dataValidation>
    <dataValidation type="list" allowBlank="1" showInputMessage="1" showErrorMessage="1" prompt="Select integration level" sqref="I334 M334 Q334">
      <formula1>"Regional, National, Sub-national, Community"</formula1>
    </dataValidation>
    <dataValidation type="list" allowBlank="1" showInputMessage="1" showErrorMessage="1" sqref="J334:K334">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6 L336 P336">
      <formula1>0</formula1>
      <formula2>999999999999</formula2>
    </dataValidation>
    <dataValidation type="list" allowBlank="1" showInputMessage="1" showErrorMessage="1" sqref="D334">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6">
      <formula1>0</formula1>
      <formula2>999999999999</formula2>
    </dataValidation>
    <dataValidation type="whole" allowBlank="1" showInputMessage="1" showErrorMessage="1" prompt="Enter number of key findings" error="Please enter a number here" sqref="D338 H338 L338 P338">
      <formula1>0</formula1>
      <formula2>999999999</formula2>
    </dataValidation>
    <dataValidation type="list" allowBlank="1" showInputMessage="1" showErrorMessage="1" prompt="Enter a percentage using the drop down menu" errorTitle="Invalid data" error="Please enter a number between 0 and 100" sqref="Q69 E69 I69 M69">
      <formula1>"20% to 39%, 40% to 60%, 61% to 80%"</formula1>
    </dataValidation>
    <dataValidation type="list" allowBlank="1" showInputMessage="1" showErrorMessage="1" prompt="Select integration level" sqref="F334:G334">
      <formula1>"Innovation rolled out,Innovation accelerated, Innovation scaled-up, Innovation replicated"</formula1>
    </dataValidation>
    <dataValidation type="list" allowBlank="1" showInputMessage="1" showErrorMessage="1" prompt="Select from the drop-down list" error="Select from the drop-down list" sqref="C15">
      <formula1>$B$170:$B$328</formula1>
    </dataValidation>
    <dataValidation type="list" allowBlank="1" showInputMessage="1" showErrorMessage="1" prompt="Select from the drop-down list" error="Select from the drop-down list" sqref="C16">
      <formula1>$B$164:$B$167</formula1>
    </dataValidation>
    <dataValidation type="list" allowBlank="1" showInputMessage="1" showErrorMessage="1" prompt="Please select from the drop-down list" error="Please select from the drop-down list" sqref="C14">
      <formula1>$C$164:$C$166</formula1>
    </dataValidation>
    <dataValidation type="list" allowBlank="1" showInputMessage="1" showErrorMessage="1" prompt="Please select from the drop-down list" error="Please select the from the drop-down list_x000a_" sqref="C17">
      <formula1>$J$155:$J$162</formula1>
    </dataValidation>
    <dataValidation type="list" allowBlank="1" showInputMessage="1" showErrorMessage="1" prompt="Select hazard addressed by the Early Warning System" errorTitle="Select from the list" error="Select from the list" sqref="G39">
      <formula1>$D$143:$D$150</formula1>
    </dataValidation>
    <dataValidation type="list" allowBlank="1" showInputMessage="1" showErrorMessage="1" prompt="Select sector" sqref="F27 F54 D76:D78">
      <formula1>$J$154:$J$162</formula1>
    </dataValidation>
    <dataValidation type="list" allowBlank="1" showInputMessage="1" showErrorMessage="1" prompt="Select capacity level" sqref="G27 G54">
      <formula1>$F$163:$F$166</formula1>
    </dataValidation>
    <dataValidation type="list" allowBlank="1" showInputMessage="1" showErrorMessage="1" prompt="Select scale" sqref="F38 F36 F34 F32 F30">
      <formula1>$D$159:$D$161</formula1>
    </dataValidation>
    <dataValidation type="list" allowBlank="1" showInputMessage="1" showErrorMessage="1" prompt="Select project/programme sector" sqref="E38 E36 E34 E32 E30 D74">
      <formula1>$J$154:$J$162</formula1>
    </dataValidation>
    <dataValidation type="list" allowBlank="1" showInputMessage="1" showErrorMessage="1" prompt="Select status" sqref="G38 G34 G32 G30 G36">
      <formula1>$E$171:$E$173</formula1>
    </dataValidation>
    <dataValidation type="list" allowBlank="1" showInputMessage="1" showErrorMessage="1" prompt="Select category of early warning systems_x000a__x000a_" error="Select from the drop-down list" sqref="E40:E41">
      <formula1>$D$171:$D$174</formula1>
    </dataValidation>
    <dataValidation type="list" allowBlank="1" showInputMessage="1" showErrorMessage="1" prompt="Select the geographical coverage of the Early Warning System" error="Select from the drop-down list" sqref="G40">
      <formula1>$D$159:$D$161</formula1>
    </dataValidation>
    <dataValidation type="list" allowBlank="1" showInputMessage="1" showErrorMessage="1" prompt="Select type" sqref="F57:G57">
      <formula1>$D$155:$D$157</formula1>
    </dataValidation>
    <dataValidation type="list" allowBlank="1" showInputMessage="1" showErrorMessage="1" prompt="Select level of awarness" sqref="F67:G67">
      <formula1>$G$163:$G$167</formula1>
    </dataValidation>
    <dataValidation type="list" allowBlank="1" showInputMessage="1" showErrorMessage="1" prompt="Select a sector" sqref="F65:G65">
      <formula1>$J$154:$J$162</formula1>
    </dataValidation>
    <dataValidation type="list" allowBlank="1" showInputMessage="1" showErrorMessage="1" prompt="Select geographical scale" sqref="E74">
      <formula1>$D$159:$D$161</formula1>
    </dataValidation>
    <dataValidation type="list" allowBlank="1" showInputMessage="1" showErrorMessage="1" prompt="Select response level" sqref="F74">
      <formula1>$H$163:$H$167</formula1>
    </dataValidation>
    <dataValidation type="list" allowBlank="1" showInputMessage="1" showErrorMessage="1" prompt="Select changes in asset" sqref="F76:G78">
      <formula1>$I$163:$I$167</formula1>
    </dataValidation>
    <dataValidation type="list" allowBlank="1" showInputMessage="1" showErrorMessage="1" prompt="Select targeted asset" sqref="E76:E78">
      <formula1>$J$173:$J$174</formula1>
    </dataValidation>
    <dataValidation type="list" allowBlank="1" showInputMessage="1" showErrorMessage="1" prompt="Select the level of effectiveness of protection/rehabilitation" error="Please select a level of effectiveness from the drop-down list" sqref="G94:G95 G103:G104 G100:G101 G97:G98">
      <formula1>$K$163:$K$167</formula1>
    </dataValidation>
    <dataValidation type="list" allowBlank="1" showInputMessage="1" showErrorMessage="1" prompt="Enter the unit and type of the natural asset of ecosystem restored" sqref="F94:F95 F103:F104 F100:F101 F97:F98">
      <formula1>$C$168:$C$171</formula1>
    </dataValidation>
    <dataValidation type="list" allowBlank="1" showInputMessage="1" showErrorMessage="1" prompt="Select type of natural assets protected or rehabilitated" sqref="D94:D95 D97:D98 D100:D101 D103:D104">
      <formula1>$C$174:$C$181</formula1>
    </dataValidation>
    <dataValidation type="list" allowBlank="1" showInputMessage="1" showErrorMessage="1" prompt="Select overall effectiveness" error="Select from the drop-down list._x000a_" sqref="K27:K28 O27:O28">
      <formula1>$K$159:$K$163</formula1>
    </dataValidation>
    <dataValidation type="list" allowBlank="1" showInputMessage="1" showErrorMessage="1" prompt="Select hazard addressed by the Early Warning System" errorTitle="Select from the list" error="Select from the list" sqref="K39 O39">
      <formula1>$D$139:$D$146</formula1>
    </dataValidation>
    <dataValidation type="list" allowBlank="1" showInputMessage="1" showErrorMessage="1" prompt="Select type of hazards information generated from the drop-down list_x000a_" error="Select from the drop-down list" sqref="J27:J28 N27:N28">
      <formula1>$D$139:$D$146</formula1>
    </dataValidation>
    <dataValidation type="list" allowBlank="1" showInputMessage="1" showErrorMessage="1" prompt="Select scale" sqref="N30 N32 N34 N36 N38 J38 J36 J34 J32 J30 J132 J134 J136 F136 F132 F134 N132 N134 N136">
      <formula1>$D$155:$D$157</formula1>
    </dataValidation>
    <dataValidation type="list" allowBlank="1" showInputMessage="1" showErrorMessage="1" prompt="Select project/programme sector" sqref="M38 M36 M34 M32 M30 I30 I32 I34 I36 I38 L74 H74">
      <formula1>$J$150:$J$158</formula1>
    </dataValidation>
    <dataValidation type="list" allowBlank="1" showInputMessage="1" showErrorMessage="1" prompt="Select status" sqref="O38 O36 O34 O32 O30 K36 K34 K32 K30 K38">
      <formula1>$E$167:$E$169</formula1>
    </dataValidation>
    <dataValidation type="list" allowBlank="1" showInputMessage="1" showErrorMessage="1" prompt="Select category of early warning systems_x000a__x000a_" error="Select from the drop-down list" sqref="I40:I41 M40:M41">
      <formula1>$D$167:$D$170</formula1>
    </dataValidation>
    <dataValidation type="list" allowBlank="1" showInputMessage="1" showErrorMessage="1" prompt="Select the geographical coverage of the Early Warning System" error="Select from the drop-down list" sqref="O40 K40">
      <formula1>$D$155:$D$157</formula1>
    </dataValidation>
    <dataValidation type="list" allowBlank="1" showInputMessage="1" showErrorMessage="1" prompt="Select capacity level" sqref="K54">
      <formula1>$F$155:$F$158</formula1>
    </dataValidation>
    <dataValidation type="list" allowBlank="1" showInputMessage="1" showErrorMessage="1" prompt="Select sector" sqref="J54">
      <formula1>$J$146:$J$154</formula1>
    </dataValidation>
    <dataValidation type="list" allowBlank="1" showInputMessage="1" showErrorMessage="1" prompt="Select type" sqref="N57:O57 J57:K57">
      <formula1>$D$151:$D$153</formula1>
    </dataValidation>
    <dataValidation type="list" allowBlank="1" showInputMessage="1" showErrorMessage="1" prompt="Select sector" sqref="N54 L76:L78 H76:H78 O83:O84 K83:K84 G83:G84 I132 I134 I136 E134 E136 E132 M132 M134 M136">
      <formula1>$J$150:$J$158</formula1>
    </dataValidation>
    <dataValidation type="list" allowBlank="1" showInputMessage="1" showErrorMessage="1" prompt="Select capacity level" sqref="O54">
      <formula1>$F$159:$F$162</formula1>
    </dataValidation>
    <dataValidation type="list" allowBlank="1" showInputMessage="1" showErrorMessage="1" prompt="Select level of awarness" sqref="J67:K67">
      <formula1>$G$155:$G$159</formula1>
    </dataValidation>
    <dataValidation type="list" allowBlank="1" showInputMessage="1" showErrorMessage="1" prompt="Select level of awarness" sqref="N67:O67">
      <formula1>$G$159:$G$163</formula1>
    </dataValidation>
    <dataValidation type="list" allowBlank="1" showInputMessage="1" showErrorMessage="1" prompt="Select a sector" sqref="N65:O65 J65:K65">
      <formula1>$J$150:$J$158</formula1>
    </dataValidation>
    <dataValidation type="list" allowBlank="1" showInputMessage="1" showErrorMessage="1" prompt="Select geographical scale" sqref="M74 I74">
      <formula1>$D$155:$D$157</formula1>
    </dataValidation>
    <dataValidation type="list" allowBlank="1" showInputMessage="1" showErrorMessage="1" prompt="Select response level" sqref="N74 J74">
      <formula1>$H$159:$H$163</formula1>
    </dataValidation>
    <dataValidation type="list" allowBlank="1" showInputMessage="1" showErrorMessage="1" prompt="Select changes in asset" sqref="N76:O78 J76:K78">
      <formula1>$I$159:$I$163</formula1>
    </dataValidation>
    <dataValidation type="list" allowBlank="1" showInputMessage="1" showErrorMessage="1" prompt="Select targeted asset" sqref="I76:I78 M76:M78">
      <formula1>$J$169:$J$170</formula1>
    </dataValidation>
    <dataValidation type="list" allowBlank="1" showInputMessage="1" showErrorMessage="1" prompt="Select the level of effectiveness of protection/rehabilitation" error="Please select a level of effectiveness from the drop-down list" sqref="O103:O104 O100:O101 O97:O98 O94:O95 K94:K95 K97:K98 K100:K101 K103:K104">
      <formula1>$K$159:$K$163</formula1>
    </dataValidation>
    <dataValidation type="list" allowBlank="1" showInputMessage="1" showErrorMessage="1" prompt="Select type" sqref="O92 K92">
      <formula1>$F$140:$F$144</formula1>
    </dataValidation>
    <dataValidation type="list" allowBlank="1" showInputMessage="1" showErrorMessage="1" prompt="Select level of improvements" sqref="L92 H92">
      <formula1>$K$159:$K$163</formula1>
    </dataValidation>
    <dataValidation type="list" allowBlank="1" showInputMessage="1" showErrorMessage="1" prompt="Select programme/sector" sqref="N92 J92">
      <formula1>$J$150:$J$158</formula1>
    </dataValidation>
    <dataValidation type="list" allowBlank="1" showInputMessage="1" showErrorMessage="1" prompt="Enter the unit and type of the natural asset of ecosystem restored" sqref="J97:J98 J100:J101 J103:J104 N97:N98 N100:N101 N103:N104 N94:N95 J94:J95">
      <formula1>$C$164:$C$167</formula1>
    </dataValidation>
    <dataValidation type="list" allowBlank="1" showInputMessage="1" showErrorMessage="1" prompt="Select type of natural assets protected or rehabilitated" sqref="H94:H95 H97:H98 H100:H101 H103:H104 L97:L98 L100:L101 L103:L104 L94:L95">
      <formula1>$C$170:$C$177</formula1>
    </dataValidation>
    <dataValidation type="list" allowBlank="1" showInputMessage="1" showErrorMessage="1" prompt="Select type of policy" sqref="K132 K134 K136 G132 G134 G136 O132 O134 O136">
      <formula1>$H$168:$H$189</formula1>
    </dataValidation>
  </dataValidations>
  <hyperlinks>
    <hyperlink ref="B8"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2:AN62"/>
  <sheetViews>
    <sheetView zoomScale="115" zoomScaleNormal="115" workbookViewId="0" topLeftCell="V13">
      <selection activeCell="AD17" sqref="AD17:AD24"/>
    </sheetView>
  </sheetViews>
  <sheetFormatPr defaultColWidth="8.57421875" defaultRowHeight="15"/>
  <cols>
    <col min="1" max="1" width="1.421875" style="17" customWidth="1"/>
    <col min="2" max="2" width="1.421875" style="16" customWidth="1"/>
    <col min="3" max="3" width="10.421875" style="16" customWidth="1"/>
    <col min="4" max="4" width="21.00390625" style="16" customWidth="1"/>
    <col min="5" max="5" width="27.421875" style="17" customWidth="1"/>
    <col min="6" max="6" width="22.57421875" style="17" customWidth="1"/>
    <col min="7" max="7" width="13.421875" style="17" customWidth="1"/>
    <col min="8" max="8" width="1.8515625" style="17" customWidth="1"/>
    <col min="9" max="9" width="11.140625" style="17" customWidth="1"/>
    <col min="10" max="10" width="6.140625" style="17" customWidth="1"/>
    <col min="11" max="12" width="18.140625" style="17" customWidth="1"/>
    <col min="13" max="13" width="27.57421875" style="17" customWidth="1"/>
    <col min="14" max="14" width="18.57421875" style="17" customWidth="1"/>
    <col min="15" max="15" width="14.140625" style="17" customWidth="1"/>
    <col min="16" max="16" width="1.8515625" style="17" customWidth="1"/>
    <col min="17" max="17" width="10.140625" style="17" customWidth="1"/>
    <col min="18" max="19" width="8.57421875" style="17" customWidth="1"/>
    <col min="20" max="20" width="23.00390625" style="17" customWidth="1"/>
    <col min="21" max="21" width="28.140625" style="17" customWidth="1"/>
    <col min="22" max="22" width="23.8515625" style="17" customWidth="1"/>
    <col min="23" max="23" width="17.00390625" style="17" customWidth="1"/>
    <col min="24" max="24" width="2.140625" style="17" customWidth="1"/>
    <col min="25" max="25" width="9.421875" style="17" bestFit="1" customWidth="1"/>
    <col min="26" max="26" width="5.8515625" style="17" customWidth="1"/>
    <col min="27" max="27" width="4.57421875" style="17" customWidth="1"/>
    <col min="28" max="28" width="24.8515625" style="17" customWidth="1"/>
    <col min="29" max="29" width="22.57421875" style="17" customWidth="1"/>
    <col min="30" max="30" width="30.421875" style="17" customWidth="1"/>
    <col min="31" max="31" width="15.57421875" style="17" customWidth="1"/>
    <col min="32" max="32" width="2.57421875" style="17" customWidth="1"/>
    <col min="33" max="33" width="12.8515625" style="17" bestFit="1" customWidth="1"/>
    <col min="34" max="34" width="4.8515625" style="17" customWidth="1"/>
    <col min="35" max="35" width="5.00390625" style="17" customWidth="1"/>
    <col min="36" max="36" width="23.140625" style="17" customWidth="1"/>
    <col min="37" max="37" width="21.00390625" style="17" customWidth="1"/>
    <col min="38" max="38" width="32.140625" style="17" customWidth="1"/>
    <col min="39" max="39" width="14.140625" style="17" customWidth="1"/>
    <col min="40" max="40" width="2.8515625" style="17" customWidth="1"/>
    <col min="41" max="16384" width="8.57421875" style="17" customWidth="1"/>
  </cols>
  <sheetData>
    <row r="1" ht="14.5" thickBot="1"/>
    <row r="2" spans="2:40" ht="14.5" thickBot="1">
      <c r="B2" s="59"/>
      <c r="C2" s="60"/>
      <c r="D2" s="60"/>
      <c r="E2" s="61"/>
      <c r="F2" s="61"/>
      <c r="G2" s="61"/>
      <c r="H2" s="62"/>
      <c r="J2" s="59"/>
      <c r="K2" s="60"/>
      <c r="L2" s="60"/>
      <c r="M2" s="61"/>
      <c r="N2" s="61"/>
      <c r="O2" s="61"/>
      <c r="P2" s="62"/>
      <c r="R2" s="59"/>
      <c r="S2" s="60"/>
      <c r="T2" s="60"/>
      <c r="U2" s="61"/>
      <c r="V2" s="61"/>
      <c r="W2" s="61"/>
      <c r="X2" s="62"/>
      <c r="Z2" s="59"/>
      <c r="AA2" s="60"/>
      <c r="AB2" s="60"/>
      <c r="AC2" s="61"/>
      <c r="AD2" s="61"/>
      <c r="AE2" s="61"/>
      <c r="AF2" s="62"/>
      <c r="AH2" s="59"/>
      <c r="AI2" s="60"/>
      <c r="AJ2" s="60"/>
      <c r="AK2" s="61"/>
      <c r="AL2" s="61"/>
      <c r="AM2" s="61"/>
      <c r="AN2" s="62"/>
    </row>
    <row r="3" spans="2:40" ht="20.5" customHeight="1" thickBot="1">
      <c r="B3" s="63"/>
      <c r="C3" s="604" t="s">
        <v>838</v>
      </c>
      <c r="D3" s="605"/>
      <c r="E3" s="605"/>
      <c r="F3" s="605"/>
      <c r="G3" s="606"/>
      <c r="H3" s="64"/>
      <c r="J3" s="63"/>
      <c r="K3" s="604" t="s">
        <v>852</v>
      </c>
      <c r="L3" s="605"/>
      <c r="M3" s="605"/>
      <c r="N3" s="605"/>
      <c r="O3" s="606"/>
      <c r="P3" s="64"/>
      <c r="R3" s="63"/>
      <c r="S3" s="604" t="s">
        <v>857</v>
      </c>
      <c r="T3" s="605"/>
      <c r="U3" s="605"/>
      <c r="V3" s="605"/>
      <c r="W3" s="606"/>
      <c r="X3" s="64"/>
      <c r="Z3" s="63"/>
      <c r="AA3" s="604" t="s">
        <v>858</v>
      </c>
      <c r="AB3" s="605"/>
      <c r="AC3" s="605"/>
      <c r="AD3" s="605"/>
      <c r="AE3" s="606"/>
      <c r="AF3" s="64"/>
      <c r="AH3" s="63"/>
      <c r="AI3" s="604" t="s">
        <v>747</v>
      </c>
      <c r="AJ3" s="605"/>
      <c r="AK3" s="605"/>
      <c r="AL3" s="605"/>
      <c r="AM3" s="606"/>
      <c r="AN3" s="64"/>
    </row>
    <row r="4" spans="2:40" ht="14.5" customHeight="1">
      <c r="B4" s="633"/>
      <c r="C4" s="608"/>
      <c r="D4" s="608"/>
      <c r="E4" s="608"/>
      <c r="F4" s="608"/>
      <c r="G4" s="66"/>
      <c r="H4" s="64"/>
      <c r="J4" s="607"/>
      <c r="K4" s="608"/>
      <c r="L4" s="608"/>
      <c r="M4" s="608"/>
      <c r="N4" s="608"/>
      <c r="O4" s="66"/>
      <c r="P4" s="64"/>
      <c r="R4" s="607"/>
      <c r="S4" s="608"/>
      <c r="T4" s="608"/>
      <c r="U4" s="608"/>
      <c r="V4" s="608"/>
      <c r="W4" s="66"/>
      <c r="X4" s="64"/>
      <c r="Z4" s="607"/>
      <c r="AA4" s="608"/>
      <c r="AB4" s="608"/>
      <c r="AC4" s="608"/>
      <c r="AD4" s="608"/>
      <c r="AE4" s="66"/>
      <c r="AF4" s="64"/>
      <c r="AH4" s="607"/>
      <c r="AI4" s="608"/>
      <c r="AJ4" s="608"/>
      <c r="AK4" s="608"/>
      <c r="AL4" s="608"/>
      <c r="AM4" s="66"/>
      <c r="AN4" s="64"/>
    </row>
    <row r="5" spans="2:40" ht="15">
      <c r="B5" s="65"/>
      <c r="C5" s="609"/>
      <c r="D5" s="609"/>
      <c r="E5" s="609"/>
      <c r="F5" s="609"/>
      <c r="G5" s="66"/>
      <c r="H5" s="64"/>
      <c r="J5" s="65"/>
      <c r="K5" s="609"/>
      <c r="L5" s="609"/>
      <c r="M5" s="609"/>
      <c r="N5" s="609"/>
      <c r="O5" s="66"/>
      <c r="P5" s="64"/>
      <c r="R5" s="65"/>
      <c r="S5" s="609"/>
      <c r="T5" s="609"/>
      <c r="U5" s="609"/>
      <c r="V5" s="609"/>
      <c r="W5" s="66"/>
      <c r="X5" s="64"/>
      <c r="Z5" s="65"/>
      <c r="AA5" s="609"/>
      <c r="AB5" s="609"/>
      <c r="AC5" s="609"/>
      <c r="AD5" s="609"/>
      <c r="AE5" s="66"/>
      <c r="AF5" s="64"/>
      <c r="AH5" s="65"/>
      <c r="AI5" s="609"/>
      <c r="AJ5" s="609"/>
      <c r="AK5" s="609"/>
      <c r="AL5" s="609"/>
      <c r="AM5" s="66"/>
      <c r="AN5" s="64"/>
    </row>
    <row r="6" spans="2:40" ht="15">
      <c r="B6" s="65"/>
      <c r="C6" s="41"/>
      <c r="D6" s="46"/>
      <c r="E6" s="42"/>
      <c r="F6" s="66"/>
      <c r="G6" s="66"/>
      <c r="H6" s="64"/>
      <c r="J6" s="65"/>
      <c r="K6" s="41"/>
      <c r="L6" s="46"/>
      <c r="M6" s="42"/>
      <c r="N6" s="66"/>
      <c r="O6" s="66"/>
      <c r="P6" s="64"/>
      <c r="R6" s="65"/>
      <c r="S6" s="41"/>
      <c r="T6" s="46"/>
      <c r="U6" s="42"/>
      <c r="V6" s="66"/>
      <c r="W6" s="66"/>
      <c r="X6" s="64"/>
      <c r="Z6" s="65"/>
      <c r="AA6" s="41"/>
      <c r="AB6" s="46"/>
      <c r="AC6" s="42"/>
      <c r="AD6" s="66"/>
      <c r="AE6" s="66"/>
      <c r="AF6" s="64"/>
      <c r="AH6" s="65"/>
      <c r="AI6" s="41"/>
      <c r="AJ6" s="46"/>
      <c r="AK6" s="42"/>
      <c r="AL6" s="66"/>
      <c r="AM6" s="66"/>
      <c r="AN6" s="64"/>
    </row>
    <row r="7" spans="2:40" ht="14" customHeight="1" thickBot="1">
      <c r="B7" s="65"/>
      <c r="C7" s="595" t="s">
        <v>206</v>
      </c>
      <c r="D7" s="595"/>
      <c r="E7" s="43"/>
      <c r="F7" s="66"/>
      <c r="G7" s="66"/>
      <c r="H7" s="64"/>
      <c r="J7" s="65"/>
      <c r="K7" s="595" t="s">
        <v>206</v>
      </c>
      <c r="L7" s="595"/>
      <c r="M7" s="43"/>
      <c r="N7" s="66"/>
      <c r="O7" s="66"/>
      <c r="P7" s="64"/>
      <c r="R7" s="65"/>
      <c r="S7" s="595" t="s">
        <v>206</v>
      </c>
      <c r="T7" s="595"/>
      <c r="U7" s="43"/>
      <c r="V7" s="66"/>
      <c r="W7" s="66"/>
      <c r="X7" s="64"/>
      <c r="Z7" s="65"/>
      <c r="AA7" s="595" t="s">
        <v>206</v>
      </c>
      <c r="AB7" s="595"/>
      <c r="AC7" s="43"/>
      <c r="AD7" s="66"/>
      <c r="AE7" s="66"/>
      <c r="AF7" s="64"/>
      <c r="AH7" s="65"/>
      <c r="AI7" s="595" t="s">
        <v>206</v>
      </c>
      <c r="AJ7" s="595"/>
      <c r="AK7" s="43"/>
      <c r="AL7" s="66"/>
      <c r="AM7" s="66"/>
      <c r="AN7" s="64"/>
    </row>
    <row r="8" spans="2:40" ht="27.75" customHeight="1" thickBot="1">
      <c r="B8" s="65"/>
      <c r="C8" s="610" t="s">
        <v>213</v>
      </c>
      <c r="D8" s="610"/>
      <c r="E8" s="610"/>
      <c r="F8" s="610"/>
      <c r="G8" s="66"/>
      <c r="H8" s="64"/>
      <c r="I8" s="384"/>
      <c r="J8" s="65"/>
      <c r="K8" s="610" t="s">
        <v>213</v>
      </c>
      <c r="L8" s="610"/>
      <c r="M8" s="610"/>
      <c r="N8" s="610"/>
      <c r="O8" s="66"/>
      <c r="P8" s="64"/>
      <c r="Q8" s="380"/>
      <c r="R8" s="65"/>
      <c r="S8" s="610" t="s">
        <v>213</v>
      </c>
      <c r="T8" s="610"/>
      <c r="U8" s="610"/>
      <c r="V8" s="610"/>
      <c r="W8" s="66"/>
      <c r="X8" s="64"/>
      <c r="Y8" s="380"/>
      <c r="Z8" s="65"/>
      <c r="AA8" s="610" t="s">
        <v>213</v>
      </c>
      <c r="AB8" s="610"/>
      <c r="AC8" s="610"/>
      <c r="AD8" s="610"/>
      <c r="AE8" s="66"/>
      <c r="AF8" s="64"/>
      <c r="AG8" s="389"/>
      <c r="AH8" s="65"/>
      <c r="AI8" s="610" t="s">
        <v>213</v>
      </c>
      <c r="AJ8" s="610"/>
      <c r="AK8" s="610"/>
      <c r="AL8" s="610"/>
      <c r="AM8" s="66"/>
      <c r="AN8" s="64"/>
    </row>
    <row r="9" spans="2:40" ht="50" customHeight="1" thickBot="1">
      <c r="B9" s="65"/>
      <c r="C9" s="611" t="s">
        <v>859</v>
      </c>
      <c r="D9" s="611"/>
      <c r="E9" s="619">
        <v>1363681.1393404775</v>
      </c>
      <c r="F9" s="620"/>
      <c r="G9" s="66"/>
      <c r="H9" s="64"/>
      <c r="J9" s="65"/>
      <c r="K9" s="611" t="s">
        <v>860</v>
      </c>
      <c r="L9" s="611"/>
      <c r="M9" s="619">
        <v>2713520</v>
      </c>
      <c r="N9" s="620"/>
      <c r="O9" s="66"/>
      <c r="P9" s="64"/>
      <c r="Q9" s="475"/>
      <c r="R9" s="65"/>
      <c r="S9" s="611" t="s">
        <v>861</v>
      </c>
      <c r="T9" s="611"/>
      <c r="U9" s="619">
        <v>3937081</v>
      </c>
      <c r="V9" s="620"/>
      <c r="W9" s="66"/>
      <c r="X9" s="64"/>
      <c r="Y9" s="475"/>
      <c r="Z9" s="65"/>
      <c r="AA9" s="611" t="s">
        <v>863</v>
      </c>
      <c r="AB9" s="611"/>
      <c r="AC9" s="619">
        <v>5634802.95806328</v>
      </c>
      <c r="AD9" s="620"/>
      <c r="AE9" s="66"/>
      <c r="AF9" s="64"/>
      <c r="AH9" s="65"/>
      <c r="AI9" s="611" t="s">
        <v>632</v>
      </c>
      <c r="AJ9" s="611"/>
      <c r="AK9" s="612"/>
      <c r="AL9" s="613"/>
      <c r="AM9" s="66"/>
      <c r="AN9" s="64"/>
    </row>
    <row r="10" spans="2:40" ht="100.25" customHeight="1" thickBot="1">
      <c r="B10" s="65"/>
      <c r="C10" s="595" t="s">
        <v>207</v>
      </c>
      <c r="D10" s="595"/>
      <c r="E10" s="621" t="s">
        <v>839</v>
      </c>
      <c r="F10" s="622"/>
      <c r="G10" s="66"/>
      <c r="H10" s="64"/>
      <c r="J10" s="65"/>
      <c r="K10" s="595" t="s">
        <v>207</v>
      </c>
      <c r="L10" s="595"/>
      <c r="M10" s="621" t="s">
        <v>853</v>
      </c>
      <c r="N10" s="622"/>
      <c r="O10" s="66"/>
      <c r="P10" s="64"/>
      <c r="R10" s="65"/>
      <c r="S10" s="595" t="s">
        <v>207</v>
      </c>
      <c r="T10" s="595"/>
      <c r="U10" s="621" t="s">
        <v>853</v>
      </c>
      <c r="V10" s="622"/>
      <c r="W10" s="66"/>
      <c r="X10" s="64"/>
      <c r="Z10" s="65"/>
      <c r="AA10" s="595" t="s">
        <v>207</v>
      </c>
      <c r="AB10" s="595"/>
      <c r="AC10" s="621" t="s">
        <v>853</v>
      </c>
      <c r="AD10" s="622"/>
      <c r="AE10" s="66"/>
      <c r="AF10" s="64"/>
      <c r="AH10" s="65"/>
      <c r="AI10" s="595" t="s">
        <v>207</v>
      </c>
      <c r="AJ10" s="595"/>
      <c r="AK10" s="614"/>
      <c r="AL10" s="615"/>
      <c r="AM10" s="66"/>
      <c r="AN10" s="64"/>
    </row>
    <row r="11" spans="2:40" ht="14.5" thickBot="1">
      <c r="B11" s="65"/>
      <c r="C11" s="46"/>
      <c r="D11" s="46"/>
      <c r="E11" s="66"/>
      <c r="F11" s="66"/>
      <c r="G11" s="66"/>
      <c r="H11" s="64"/>
      <c r="J11" s="65"/>
      <c r="K11" s="46"/>
      <c r="L11" s="46"/>
      <c r="M11" s="66"/>
      <c r="N11" s="66"/>
      <c r="O11" s="66"/>
      <c r="P11" s="64"/>
      <c r="R11" s="65"/>
      <c r="S11" s="46"/>
      <c r="T11" s="46"/>
      <c r="U11" s="66"/>
      <c r="V11" s="66"/>
      <c r="W11" s="66"/>
      <c r="X11" s="64"/>
      <c r="Z11" s="65"/>
      <c r="AA11" s="46"/>
      <c r="AB11" s="46"/>
      <c r="AC11" s="66"/>
      <c r="AD11" s="66"/>
      <c r="AE11" s="66"/>
      <c r="AF11" s="64"/>
      <c r="AH11" s="65"/>
      <c r="AI11" s="46"/>
      <c r="AJ11" s="46"/>
      <c r="AK11" s="66"/>
      <c r="AL11" s="66"/>
      <c r="AM11" s="66"/>
      <c r="AN11" s="64"/>
    </row>
    <row r="12" spans="2:40" ht="18.75" customHeight="1" thickBot="1">
      <c r="B12" s="65"/>
      <c r="C12" s="595" t="s">
        <v>269</v>
      </c>
      <c r="D12" s="595"/>
      <c r="E12" s="612">
        <v>18139.579999999998</v>
      </c>
      <c r="F12" s="613"/>
      <c r="G12" s="66"/>
      <c r="H12" s="64"/>
      <c r="J12" s="65"/>
      <c r="K12" s="595" t="s">
        <v>269</v>
      </c>
      <c r="L12" s="595"/>
      <c r="M12" s="612">
        <v>52702</v>
      </c>
      <c r="N12" s="613"/>
      <c r="O12" s="66"/>
      <c r="P12" s="64"/>
      <c r="R12" s="65"/>
      <c r="S12" s="595" t="s">
        <v>269</v>
      </c>
      <c r="T12" s="595"/>
      <c r="U12" s="612">
        <v>71871</v>
      </c>
      <c r="V12" s="613"/>
      <c r="W12" s="66"/>
      <c r="X12" s="64"/>
      <c r="Z12" s="65"/>
      <c r="AA12" s="595" t="s">
        <v>269</v>
      </c>
      <c r="AB12" s="595"/>
      <c r="AC12" s="612">
        <v>85709</v>
      </c>
      <c r="AD12" s="613"/>
      <c r="AE12" s="66"/>
      <c r="AF12" s="64"/>
      <c r="AH12" s="65"/>
      <c r="AI12" s="595" t="s">
        <v>269</v>
      </c>
      <c r="AJ12" s="595"/>
      <c r="AK12" s="612"/>
      <c r="AL12" s="613"/>
      <c r="AM12" s="66"/>
      <c r="AN12" s="64"/>
    </row>
    <row r="13" spans="2:40" ht="15" customHeight="1">
      <c r="B13" s="65"/>
      <c r="C13" s="616" t="s">
        <v>268</v>
      </c>
      <c r="D13" s="616"/>
      <c r="E13" s="616"/>
      <c r="F13" s="616"/>
      <c r="G13" s="66"/>
      <c r="H13" s="64"/>
      <c r="J13" s="65"/>
      <c r="K13" s="616" t="s">
        <v>268</v>
      </c>
      <c r="L13" s="616"/>
      <c r="M13" s="616"/>
      <c r="N13" s="616"/>
      <c r="O13" s="66"/>
      <c r="P13" s="64"/>
      <c r="R13" s="65"/>
      <c r="S13" s="616" t="s">
        <v>268</v>
      </c>
      <c r="T13" s="616"/>
      <c r="U13" s="616"/>
      <c r="V13" s="616"/>
      <c r="W13" s="66"/>
      <c r="X13" s="64"/>
      <c r="Z13" s="65"/>
      <c r="AA13" s="616" t="s">
        <v>268</v>
      </c>
      <c r="AB13" s="616"/>
      <c r="AC13" s="616"/>
      <c r="AD13" s="616"/>
      <c r="AE13" s="66"/>
      <c r="AF13" s="64"/>
      <c r="AH13" s="65"/>
      <c r="AI13" s="616" t="s">
        <v>268</v>
      </c>
      <c r="AJ13" s="616"/>
      <c r="AK13" s="616"/>
      <c r="AL13" s="616"/>
      <c r="AM13" s="66"/>
      <c r="AN13" s="64"/>
    </row>
    <row r="14" spans="2:40" ht="15" customHeight="1">
      <c r="B14" s="65"/>
      <c r="C14" s="374"/>
      <c r="D14" s="374"/>
      <c r="E14" s="374"/>
      <c r="F14" s="374"/>
      <c r="G14" s="66"/>
      <c r="H14" s="64"/>
      <c r="J14" s="65"/>
      <c r="K14" s="374"/>
      <c r="L14" s="374"/>
      <c r="M14" s="374"/>
      <c r="N14" s="374"/>
      <c r="O14" s="66"/>
      <c r="P14" s="64"/>
      <c r="R14" s="65"/>
      <c r="S14" s="374"/>
      <c r="T14" s="374"/>
      <c r="U14" s="374"/>
      <c r="V14" s="374"/>
      <c r="W14" s="66"/>
      <c r="X14" s="64"/>
      <c r="Z14" s="65"/>
      <c r="AA14" s="383"/>
      <c r="AB14" s="383"/>
      <c r="AC14" s="383"/>
      <c r="AD14" s="383"/>
      <c r="AE14" s="66"/>
      <c r="AF14" s="64"/>
      <c r="AH14" s="65"/>
      <c r="AI14" s="383"/>
      <c r="AJ14" s="383"/>
      <c r="AK14" s="383"/>
      <c r="AL14" s="383"/>
      <c r="AM14" s="66"/>
      <c r="AN14" s="64"/>
    </row>
    <row r="15" spans="2:40" ht="14.5" customHeight="1" thickBot="1">
      <c r="B15" s="65"/>
      <c r="C15" s="595" t="s">
        <v>190</v>
      </c>
      <c r="D15" s="595"/>
      <c r="E15" s="66"/>
      <c r="F15" s="66"/>
      <c r="G15" s="66"/>
      <c r="H15" s="64"/>
      <c r="I15" s="18"/>
      <c r="J15" s="65"/>
      <c r="K15" s="595" t="s">
        <v>190</v>
      </c>
      <c r="L15" s="595"/>
      <c r="M15" s="66"/>
      <c r="N15" s="66"/>
      <c r="O15" s="66"/>
      <c r="P15" s="64"/>
      <c r="R15" s="65"/>
      <c r="S15" s="595" t="s">
        <v>190</v>
      </c>
      <c r="T15" s="595"/>
      <c r="U15" s="66"/>
      <c r="V15" s="66"/>
      <c r="W15" s="66"/>
      <c r="X15" s="64"/>
      <c r="Z15" s="65"/>
      <c r="AA15" s="595" t="s">
        <v>190</v>
      </c>
      <c r="AB15" s="595"/>
      <c r="AC15" s="66"/>
      <c r="AD15" s="66"/>
      <c r="AE15" s="66"/>
      <c r="AF15" s="64"/>
      <c r="AH15" s="65"/>
      <c r="AI15" s="595" t="s">
        <v>190</v>
      </c>
      <c r="AJ15" s="595"/>
      <c r="AK15" s="66"/>
      <c r="AL15" s="66"/>
      <c r="AM15" s="66"/>
      <c r="AN15" s="64"/>
    </row>
    <row r="16" spans="2:40" ht="50" customHeight="1" thickBot="1">
      <c r="B16" s="65"/>
      <c r="C16" s="595" t="s">
        <v>245</v>
      </c>
      <c r="D16" s="595"/>
      <c r="E16" s="143" t="s">
        <v>191</v>
      </c>
      <c r="F16" s="144" t="s">
        <v>192</v>
      </c>
      <c r="G16" s="66"/>
      <c r="H16" s="64"/>
      <c r="I16" s="18"/>
      <c r="J16" s="65"/>
      <c r="K16" s="595" t="s">
        <v>245</v>
      </c>
      <c r="L16" s="595"/>
      <c r="M16" s="143" t="s">
        <v>191</v>
      </c>
      <c r="N16" s="144" t="s">
        <v>192</v>
      </c>
      <c r="O16" s="66"/>
      <c r="P16" s="64"/>
      <c r="R16" s="65"/>
      <c r="S16" s="595" t="s">
        <v>245</v>
      </c>
      <c r="T16" s="595"/>
      <c r="U16" s="143" t="s">
        <v>191</v>
      </c>
      <c r="V16" s="144" t="s">
        <v>192</v>
      </c>
      <c r="W16" s="66"/>
      <c r="X16" s="64"/>
      <c r="Z16" s="65"/>
      <c r="AA16" s="595" t="s">
        <v>245</v>
      </c>
      <c r="AB16" s="595"/>
      <c r="AC16" s="143" t="s">
        <v>191</v>
      </c>
      <c r="AD16" s="144" t="s">
        <v>192</v>
      </c>
      <c r="AE16" s="66"/>
      <c r="AF16" s="64"/>
      <c r="AH16" s="65"/>
      <c r="AI16" s="595" t="s">
        <v>245</v>
      </c>
      <c r="AJ16" s="595"/>
      <c r="AK16" s="143" t="s">
        <v>191</v>
      </c>
      <c r="AL16" s="144" t="s">
        <v>192</v>
      </c>
      <c r="AM16" s="66"/>
      <c r="AN16" s="64"/>
    </row>
    <row r="17" spans="2:40" ht="15.5">
      <c r="B17" s="65"/>
      <c r="C17" s="46"/>
      <c r="D17" s="46"/>
      <c r="E17" s="453" t="s">
        <v>840</v>
      </c>
      <c r="F17" s="454">
        <v>444317</v>
      </c>
      <c r="G17" s="66"/>
      <c r="H17" s="64"/>
      <c r="I17" s="18"/>
      <c r="J17" s="65"/>
      <c r="K17" s="46"/>
      <c r="L17" s="46"/>
      <c r="M17" s="453" t="s">
        <v>840</v>
      </c>
      <c r="N17" s="454">
        <f>1015199.03317728-444317</f>
        <v>570882.03317728</v>
      </c>
      <c r="O17" s="66"/>
      <c r="P17" s="64"/>
      <c r="R17" s="65"/>
      <c r="S17" s="46"/>
      <c r="T17" s="46"/>
      <c r="U17" s="453" t="s">
        <v>840</v>
      </c>
      <c r="V17" s="454">
        <v>417461.76280000235</v>
      </c>
      <c r="W17" s="66"/>
      <c r="X17" s="64"/>
      <c r="Z17" s="65"/>
      <c r="AA17" s="46"/>
      <c r="AB17" s="46"/>
      <c r="AC17" s="453" t="s">
        <v>840</v>
      </c>
      <c r="AD17" s="464">
        <v>13408.6397867177</v>
      </c>
      <c r="AE17" s="66"/>
      <c r="AF17" s="64"/>
      <c r="AH17" s="65"/>
      <c r="AI17" s="46"/>
      <c r="AJ17" s="46"/>
      <c r="AK17" s="29"/>
      <c r="AL17" s="30"/>
      <c r="AM17" s="66"/>
      <c r="AN17" s="64"/>
    </row>
    <row r="18" spans="2:40" ht="15.5">
      <c r="B18" s="65"/>
      <c r="C18" s="46"/>
      <c r="D18" s="46"/>
      <c r="E18" s="453" t="s">
        <v>841</v>
      </c>
      <c r="F18" s="454">
        <v>20000</v>
      </c>
      <c r="G18" s="66"/>
      <c r="H18" s="64"/>
      <c r="I18" s="18"/>
      <c r="J18" s="65"/>
      <c r="K18" s="46"/>
      <c r="L18" s="46"/>
      <c r="M18" s="453" t="s">
        <v>841</v>
      </c>
      <c r="N18" s="454">
        <f>40000-20000</f>
        <v>20000</v>
      </c>
      <c r="O18" s="66"/>
      <c r="P18" s="64"/>
      <c r="R18" s="65"/>
      <c r="S18" s="46"/>
      <c r="T18" s="46"/>
      <c r="U18" s="453" t="s">
        <v>841</v>
      </c>
      <c r="V18" s="454">
        <v>91546.73000000001</v>
      </c>
      <c r="W18" s="66"/>
      <c r="X18" s="64"/>
      <c r="Z18" s="65"/>
      <c r="AA18" s="46"/>
      <c r="AB18" s="46"/>
      <c r="AC18" s="453" t="s">
        <v>841</v>
      </c>
      <c r="AD18" s="464">
        <v>403015.27</v>
      </c>
      <c r="AE18" s="66"/>
      <c r="AF18" s="64"/>
      <c r="AH18" s="65"/>
      <c r="AI18" s="46"/>
      <c r="AJ18" s="46"/>
      <c r="AK18" s="20"/>
      <c r="AL18" s="21"/>
      <c r="AM18" s="66"/>
      <c r="AN18" s="64"/>
    </row>
    <row r="19" spans="2:40" ht="15.5">
      <c r="B19" s="65"/>
      <c r="C19" s="46"/>
      <c r="D19" s="46"/>
      <c r="E19" s="455" t="s">
        <v>842</v>
      </c>
      <c r="F19" s="454">
        <v>50672.97</v>
      </c>
      <c r="G19" s="66"/>
      <c r="H19" s="64"/>
      <c r="I19" s="18"/>
      <c r="J19" s="65"/>
      <c r="K19" s="46"/>
      <c r="L19" s="46"/>
      <c r="M19" s="455" t="s">
        <v>842</v>
      </c>
      <c r="N19" s="454">
        <f>59957.76-50672.97</f>
        <v>9284.79</v>
      </c>
      <c r="O19" s="66"/>
      <c r="P19" s="64"/>
      <c r="R19" s="65"/>
      <c r="S19" s="46"/>
      <c r="T19" s="46"/>
      <c r="U19" s="455" t="s">
        <v>842</v>
      </c>
      <c r="V19" s="454">
        <v>56520.02</v>
      </c>
      <c r="W19" s="66"/>
      <c r="X19" s="64"/>
      <c r="Z19" s="65"/>
      <c r="AA19" s="46"/>
      <c r="AB19" s="46"/>
      <c r="AC19" s="455" t="s">
        <v>842</v>
      </c>
      <c r="AD19" s="464">
        <v>51857.24999999997</v>
      </c>
      <c r="AE19" s="66"/>
      <c r="AF19" s="64"/>
      <c r="AH19" s="65"/>
      <c r="AI19" s="46"/>
      <c r="AJ19" s="46"/>
      <c r="AK19" s="20"/>
      <c r="AL19" s="21"/>
      <c r="AM19" s="66"/>
      <c r="AN19" s="64"/>
    </row>
    <row r="20" spans="2:40" ht="15.5">
      <c r="B20" s="65"/>
      <c r="C20" s="46"/>
      <c r="D20" s="46"/>
      <c r="E20" s="456" t="s">
        <v>843</v>
      </c>
      <c r="F20" s="454">
        <v>288339</v>
      </c>
      <c r="G20" s="66"/>
      <c r="H20" s="64"/>
      <c r="I20" s="18"/>
      <c r="J20" s="65"/>
      <c r="K20" s="46"/>
      <c r="L20" s="46"/>
      <c r="M20" s="456" t="s">
        <v>843</v>
      </c>
      <c r="N20" s="454">
        <f>310075.32-288339</f>
        <v>21736.320000000007</v>
      </c>
      <c r="O20" s="66"/>
      <c r="P20" s="64"/>
      <c r="R20" s="65"/>
      <c r="S20" s="46"/>
      <c r="T20" s="46"/>
      <c r="U20" s="456" t="s">
        <v>843</v>
      </c>
      <c r="V20" s="454">
        <v>229004.96000000002</v>
      </c>
      <c r="W20" s="66"/>
      <c r="X20" s="64"/>
      <c r="Z20" s="65"/>
      <c r="AA20" s="46"/>
      <c r="AB20" s="46"/>
      <c r="AC20" s="456" t="s">
        <v>843</v>
      </c>
      <c r="AD20" s="464">
        <v>615338.03</v>
      </c>
      <c r="AE20" s="66"/>
      <c r="AF20" s="64"/>
      <c r="AH20" s="65"/>
      <c r="AI20" s="46"/>
      <c r="AJ20" s="46"/>
      <c r="AK20" s="20"/>
      <c r="AL20" s="21"/>
      <c r="AM20" s="66"/>
      <c r="AN20" s="64"/>
    </row>
    <row r="21" spans="2:40" ht="15.5">
      <c r="B21" s="65"/>
      <c r="C21" s="46"/>
      <c r="D21" s="46"/>
      <c r="E21" s="457" t="s">
        <v>844</v>
      </c>
      <c r="F21" s="454">
        <v>115606</v>
      </c>
      <c r="G21" s="66"/>
      <c r="H21" s="64"/>
      <c r="I21" s="18"/>
      <c r="J21" s="65"/>
      <c r="K21" s="46"/>
      <c r="L21" s="46"/>
      <c r="M21" s="457" t="s">
        <v>844</v>
      </c>
      <c r="N21" s="454">
        <f>220095.67-115606</f>
        <v>104489.67000000001</v>
      </c>
      <c r="O21" s="66"/>
      <c r="P21" s="64"/>
      <c r="R21" s="65"/>
      <c r="S21" s="46"/>
      <c r="T21" s="46"/>
      <c r="U21" s="457" t="s">
        <v>844</v>
      </c>
      <c r="V21" s="454">
        <v>73068.4</v>
      </c>
      <c r="W21" s="66"/>
      <c r="X21" s="64"/>
      <c r="Z21" s="65"/>
      <c r="AA21" s="46"/>
      <c r="AB21" s="46"/>
      <c r="AC21" s="457" t="s">
        <v>844</v>
      </c>
      <c r="AD21" s="464">
        <v>81520.91999999998</v>
      </c>
      <c r="AE21" s="66"/>
      <c r="AF21" s="64"/>
      <c r="AH21" s="65"/>
      <c r="AI21" s="46"/>
      <c r="AJ21" s="46"/>
      <c r="AK21" s="20"/>
      <c r="AL21" s="21"/>
      <c r="AM21" s="66"/>
      <c r="AN21" s="64"/>
    </row>
    <row r="22" spans="2:40" ht="15.5">
      <c r="B22" s="65"/>
      <c r="C22" s="46"/>
      <c r="D22" s="46"/>
      <c r="E22" s="458" t="s">
        <v>845</v>
      </c>
      <c r="F22" s="454">
        <v>9834</v>
      </c>
      <c r="G22" s="66"/>
      <c r="H22" s="64"/>
      <c r="I22" s="18"/>
      <c r="J22" s="65"/>
      <c r="K22" s="46"/>
      <c r="L22" s="46"/>
      <c r="M22" s="458" t="s">
        <v>845</v>
      </c>
      <c r="N22" s="454">
        <f>112541.47-9834</f>
        <v>102707.47</v>
      </c>
      <c r="O22" s="66"/>
      <c r="P22" s="64"/>
      <c r="R22" s="65"/>
      <c r="S22" s="46"/>
      <c r="T22" s="46"/>
      <c r="U22" s="458" t="s">
        <v>845</v>
      </c>
      <c r="V22" s="454">
        <v>100904.43000000002</v>
      </c>
      <c r="W22" s="66"/>
      <c r="X22" s="64"/>
      <c r="Z22" s="65"/>
      <c r="AA22" s="46"/>
      <c r="AB22" s="46"/>
      <c r="AC22" s="458" t="s">
        <v>845</v>
      </c>
      <c r="AD22" s="464">
        <v>83698</v>
      </c>
      <c r="AE22" s="66"/>
      <c r="AF22" s="64"/>
      <c r="AH22" s="65"/>
      <c r="AI22" s="46"/>
      <c r="AJ22" s="46"/>
      <c r="AK22" s="20"/>
      <c r="AL22" s="21"/>
      <c r="AM22" s="66"/>
      <c r="AN22" s="64"/>
    </row>
    <row r="23" spans="2:40" ht="15.5">
      <c r="B23" s="65"/>
      <c r="C23" s="46"/>
      <c r="D23" s="46"/>
      <c r="E23" s="459" t="s">
        <v>846</v>
      </c>
      <c r="F23" s="454">
        <v>119731.63000000002</v>
      </c>
      <c r="G23" s="66"/>
      <c r="H23" s="64"/>
      <c r="I23" s="18"/>
      <c r="J23" s="65"/>
      <c r="K23" s="46"/>
      <c r="L23" s="46"/>
      <c r="M23" s="459" t="s">
        <v>846</v>
      </c>
      <c r="N23" s="454">
        <f>268818.28-119731.63</f>
        <v>149086.65000000002</v>
      </c>
      <c r="O23" s="66"/>
      <c r="P23" s="64"/>
      <c r="R23" s="65"/>
      <c r="S23" s="46"/>
      <c r="T23" s="46"/>
      <c r="U23" s="459" t="s">
        <v>846</v>
      </c>
      <c r="V23" s="454">
        <v>64703.17999999999</v>
      </c>
      <c r="W23" s="66"/>
      <c r="X23" s="64"/>
      <c r="Z23" s="65"/>
      <c r="AA23" s="46"/>
      <c r="AB23" s="46"/>
      <c r="AC23" s="459" t="s">
        <v>846</v>
      </c>
      <c r="AD23" s="464">
        <v>197102.10004381632</v>
      </c>
      <c r="AE23" s="66"/>
      <c r="AF23" s="64"/>
      <c r="AH23" s="65"/>
      <c r="AI23" s="46"/>
      <c r="AJ23" s="46"/>
      <c r="AK23" s="20"/>
      <c r="AL23" s="21"/>
      <c r="AM23" s="66"/>
      <c r="AN23" s="64"/>
    </row>
    <row r="24" spans="2:40" ht="15.5">
      <c r="B24" s="65"/>
      <c r="C24" s="46"/>
      <c r="D24" s="46"/>
      <c r="E24" s="460" t="s">
        <v>847</v>
      </c>
      <c r="F24" s="454">
        <v>11811</v>
      </c>
      <c r="G24" s="66"/>
      <c r="H24" s="64"/>
      <c r="I24" s="18"/>
      <c r="J24" s="65"/>
      <c r="K24" s="46"/>
      <c r="L24" s="46"/>
      <c r="M24" s="460" t="s">
        <v>847</v>
      </c>
      <c r="N24" s="454">
        <f>154942.7-11811</f>
        <v>143131.7</v>
      </c>
      <c r="O24" s="66"/>
      <c r="P24" s="64"/>
      <c r="R24" s="65"/>
      <c r="S24" s="46"/>
      <c r="T24" s="46"/>
      <c r="U24" s="460" t="s">
        <v>847</v>
      </c>
      <c r="V24" s="454">
        <v>13314.630000000034</v>
      </c>
      <c r="W24" s="66"/>
      <c r="X24" s="64"/>
      <c r="Z24" s="65"/>
      <c r="AA24" s="46"/>
      <c r="AB24" s="46"/>
      <c r="AC24" s="460" t="s">
        <v>847</v>
      </c>
      <c r="AD24" s="464">
        <v>63831.2483489523</v>
      </c>
      <c r="AE24" s="66"/>
      <c r="AF24" s="64"/>
      <c r="AH24" s="65"/>
      <c r="AI24" s="46"/>
      <c r="AJ24" s="46"/>
      <c r="AK24" s="20"/>
      <c r="AL24" s="21"/>
      <c r="AM24" s="66"/>
      <c r="AN24" s="64"/>
    </row>
    <row r="25" spans="2:40" ht="14.5">
      <c r="B25" s="65"/>
      <c r="C25" s="46"/>
      <c r="D25" s="46"/>
      <c r="E25" s="461" t="s">
        <v>848</v>
      </c>
      <c r="F25" s="454">
        <v>180014.49837018896</v>
      </c>
      <c r="G25" s="66"/>
      <c r="H25" s="64"/>
      <c r="I25" s="18"/>
      <c r="J25" s="65"/>
      <c r="K25" s="46"/>
      <c r="L25" s="46"/>
      <c r="M25" s="461" t="s">
        <v>848</v>
      </c>
      <c r="N25" s="454">
        <v>75351</v>
      </c>
      <c r="O25" s="66"/>
      <c r="P25" s="64"/>
      <c r="R25" s="65"/>
      <c r="S25" s="46"/>
      <c r="T25" s="46"/>
      <c r="U25" s="461" t="s">
        <v>848</v>
      </c>
      <c r="V25" s="454">
        <v>20000</v>
      </c>
      <c r="W25" s="66"/>
      <c r="X25" s="64"/>
      <c r="Z25" s="65"/>
      <c r="AA25" s="46"/>
      <c r="AB25" s="46"/>
      <c r="AC25" s="461" t="s">
        <v>848</v>
      </c>
      <c r="AD25" s="464">
        <v>10000</v>
      </c>
      <c r="AE25" s="66"/>
      <c r="AF25" s="64"/>
      <c r="AH25" s="65"/>
      <c r="AI25" s="46"/>
      <c r="AJ25" s="46"/>
      <c r="AK25" s="20"/>
      <c r="AL25" s="21"/>
      <c r="AM25" s="66"/>
      <c r="AN25" s="64"/>
    </row>
    <row r="26" spans="2:40" ht="15" thickBot="1">
      <c r="B26" s="65"/>
      <c r="C26" s="46"/>
      <c r="D26" s="46"/>
      <c r="E26" s="461" t="s">
        <v>849</v>
      </c>
      <c r="F26" s="454">
        <v>123355.04097028842</v>
      </c>
      <c r="G26" s="66"/>
      <c r="H26" s="64"/>
      <c r="I26" s="18"/>
      <c r="J26" s="65"/>
      <c r="K26" s="46"/>
      <c r="L26" s="46"/>
      <c r="M26" s="461" t="s">
        <v>849</v>
      </c>
      <c r="N26" s="454">
        <v>153169</v>
      </c>
      <c r="O26" s="66"/>
      <c r="P26" s="64"/>
      <c r="R26" s="65"/>
      <c r="S26" s="46"/>
      <c r="T26" s="46"/>
      <c r="U26" s="461" t="s">
        <v>849</v>
      </c>
      <c r="V26" s="454">
        <v>157037.3445660352</v>
      </c>
      <c r="W26" s="66"/>
      <c r="X26" s="64"/>
      <c r="Z26" s="65"/>
      <c r="AA26" s="46"/>
      <c r="AB26" s="46"/>
      <c r="AC26" s="461" t="s">
        <v>849</v>
      </c>
      <c r="AD26" s="454">
        <v>177950.27000000002</v>
      </c>
      <c r="AE26" s="66"/>
      <c r="AF26" s="64"/>
      <c r="AH26" s="65"/>
      <c r="AI26" s="46"/>
      <c r="AJ26" s="46"/>
      <c r="AK26" s="20"/>
      <c r="AL26" s="21"/>
      <c r="AM26" s="66"/>
      <c r="AN26" s="64"/>
    </row>
    <row r="27" spans="2:40" ht="15" thickBot="1">
      <c r="B27" s="65"/>
      <c r="C27" s="46"/>
      <c r="D27" s="46"/>
      <c r="E27" s="142" t="s">
        <v>239</v>
      </c>
      <c r="F27" s="454">
        <f>SUM(F17:F26)</f>
        <v>1363681.1393404775</v>
      </c>
      <c r="G27" s="66"/>
      <c r="H27" s="64"/>
      <c r="I27" s="18"/>
      <c r="J27" s="65"/>
      <c r="K27" s="46"/>
      <c r="L27" s="46"/>
      <c r="M27" s="462" t="s">
        <v>239</v>
      </c>
      <c r="N27" s="463">
        <f>SUM(N17:N26)</f>
        <v>1349838.63317728</v>
      </c>
      <c r="O27" s="66"/>
      <c r="P27" s="64"/>
      <c r="R27" s="65"/>
      <c r="S27" s="46"/>
      <c r="T27" s="46"/>
      <c r="U27" s="142" t="s">
        <v>239</v>
      </c>
      <c r="V27" s="463">
        <f>SUM(V17:V26)</f>
        <v>1223561.4573660376</v>
      </c>
      <c r="W27" s="66"/>
      <c r="X27" s="64"/>
      <c r="Z27" s="65"/>
      <c r="AA27" s="46"/>
      <c r="AB27" s="46"/>
      <c r="AC27" s="142" t="s">
        <v>239</v>
      </c>
      <c r="AD27" s="463">
        <f>SUM(AD17:AD26)</f>
        <v>1697721.7281794862</v>
      </c>
      <c r="AE27" s="66"/>
      <c r="AF27" s="64"/>
      <c r="AG27" s="474"/>
      <c r="AH27" s="65"/>
      <c r="AI27" s="46"/>
      <c r="AJ27" s="46"/>
      <c r="AK27" s="142" t="s">
        <v>239</v>
      </c>
      <c r="AL27" s="141">
        <f>SUM(AL17:AL26)</f>
        <v>0</v>
      </c>
      <c r="AM27" s="66"/>
      <c r="AN27" s="64"/>
    </row>
    <row r="28" spans="2:40" ht="15">
      <c r="B28" s="65"/>
      <c r="C28" s="46"/>
      <c r="D28" s="46"/>
      <c r="E28" s="66"/>
      <c r="F28" s="66"/>
      <c r="G28" s="66"/>
      <c r="H28" s="64"/>
      <c r="I28" s="18"/>
      <c r="J28" s="65"/>
      <c r="K28" s="46"/>
      <c r="L28" s="46"/>
      <c r="M28" s="66"/>
      <c r="N28" s="66"/>
      <c r="O28" s="66"/>
      <c r="P28" s="64"/>
      <c r="R28" s="65"/>
      <c r="S28" s="46"/>
      <c r="T28" s="46"/>
      <c r="U28" s="66"/>
      <c r="V28" s="66"/>
      <c r="W28" s="66"/>
      <c r="X28" s="64"/>
      <c r="Z28" s="65"/>
      <c r="AA28" s="46"/>
      <c r="AB28" s="46"/>
      <c r="AC28" s="66"/>
      <c r="AD28" s="66"/>
      <c r="AE28" s="66"/>
      <c r="AF28" s="64"/>
      <c r="AH28" s="65"/>
      <c r="AI28" s="46"/>
      <c r="AJ28" s="46"/>
      <c r="AK28" s="66"/>
      <c r="AL28" s="66"/>
      <c r="AM28" s="66"/>
      <c r="AN28" s="64"/>
    </row>
    <row r="29" spans="2:40" ht="34.5" customHeight="1" thickBot="1">
      <c r="B29" s="65"/>
      <c r="C29" s="595" t="s">
        <v>243</v>
      </c>
      <c r="D29" s="595"/>
      <c r="E29" s="66"/>
      <c r="F29" s="66"/>
      <c r="G29" s="66"/>
      <c r="H29" s="64"/>
      <c r="I29" s="18"/>
      <c r="J29" s="65"/>
      <c r="K29" s="595" t="s">
        <v>243</v>
      </c>
      <c r="L29" s="595"/>
      <c r="M29" s="66"/>
      <c r="N29" s="66"/>
      <c r="O29" s="66"/>
      <c r="P29" s="64"/>
      <c r="R29" s="65"/>
      <c r="S29" s="595" t="s">
        <v>243</v>
      </c>
      <c r="T29" s="595"/>
      <c r="U29" s="66"/>
      <c r="V29" s="66"/>
      <c r="W29" s="66"/>
      <c r="X29" s="64"/>
      <c r="Z29" s="65"/>
      <c r="AA29" s="595" t="s">
        <v>243</v>
      </c>
      <c r="AB29" s="595"/>
      <c r="AC29" s="66"/>
      <c r="AD29" s="66"/>
      <c r="AE29" s="66"/>
      <c r="AF29" s="64"/>
      <c r="AH29" s="65"/>
      <c r="AI29" s="595" t="s">
        <v>243</v>
      </c>
      <c r="AJ29" s="595"/>
      <c r="AK29" s="66"/>
      <c r="AL29" s="66"/>
      <c r="AM29" s="66"/>
      <c r="AN29" s="64"/>
    </row>
    <row r="30" spans="2:40" ht="50" customHeight="1" thickBot="1">
      <c r="B30" s="65"/>
      <c r="C30" s="595" t="s">
        <v>246</v>
      </c>
      <c r="D30" s="595"/>
      <c r="E30" s="373" t="s">
        <v>191</v>
      </c>
      <c r="F30" s="145" t="s">
        <v>193</v>
      </c>
      <c r="G30" s="93" t="s">
        <v>214</v>
      </c>
      <c r="H30" s="64"/>
      <c r="J30" s="65"/>
      <c r="K30" s="595" t="s">
        <v>246</v>
      </c>
      <c r="L30" s="595"/>
      <c r="M30" s="373" t="s">
        <v>191</v>
      </c>
      <c r="N30" s="145" t="s">
        <v>193</v>
      </c>
      <c r="O30" s="93" t="s">
        <v>214</v>
      </c>
      <c r="P30" s="64"/>
      <c r="R30" s="65"/>
      <c r="S30" s="595" t="s">
        <v>246</v>
      </c>
      <c r="T30" s="595"/>
      <c r="U30" s="373" t="s">
        <v>191</v>
      </c>
      <c r="V30" s="145" t="s">
        <v>193</v>
      </c>
      <c r="W30" s="93" t="s">
        <v>214</v>
      </c>
      <c r="X30" s="64"/>
      <c r="Z30" s="65"/>
      <c r="AA30" s="595" t="s">
        <v>246</v>
      </c>
      <c r="AB30" s="595"/>
      <c r="AC30" s="382" t="s">
        <v>191</v>
      </c>
      <c r="AD30" s="145" t="s">
        <v>193</v>
      </c>
      <c r="AE30" s="93" t="s">
        <v>214</v>
      </c>
      <c r="AF30" s="64"/>
      <c r="AH30" s="65"/>
      <c r="AI30" s="595" t="s">
        <v>246</v>
      </c>
      <c r="AJ30" s="595"/>
      <c r="AK30" s="382" t="s">
        <v>191</v>
      </c>
      <c r="AL30" s="145" t="s">
        <v>193</v>
      </c>
      <c r="AM30" s="93" t="s">
        <v>214</v>
      </c>
      <c r="AN30" s="64"/>
    </row>
    <row r="31" spans="2:40" ht="16" thickBot="1">
      <c r="B31" s="65"/>
      <c r="C31" s="46"/>
      <c r="D31" s="46"/>
      <c r="E31" s="453" t="s">
        <v>840</v>
      </c>
      <c r="F31" s="464">
        <v>1368237.6422</v>
      </c>
      <c r="G31" s="465" t="s">
        <v>850</v>
      </c>
      <c r="H31" s="64"/>
      <c r="J31" s="65"/>
      <c r="K31" s="46"/>
      <c r="L31" s="46"/>
      <c r="M31" s="453" t="s">
        <v>840</v>
      </c>
      <c r="N31" s="464">
        <v>1273038.6090227198</v>
      </c>
      <c r="O31" s="465" t="s">
        <v>854</v>
      </c>
      <c r="P31" s="64"/>
      <c r="R31" s="65"/>
      <c r="S31" s="46"/>
      <c r="T31" s="46"/>
      <c r="U31" s="453" t="s">
        <v>840</v>
      </c>
      <c r="V31" s="464">
        <v>522339.20402271766</v>
      </c>
      <c r="W31" s="465" t="s">
        <v>855</v>
      </c>
      <c r="X31" s="64"/>
      <c r="Z31" s="65"/>
      <c r="AA31" s="46"/>
      <c r="AB31" s="46"/>
      <c r="AC31" s="453" t="s">
        <v>840</v>
      </c>
      <c r="AD31" s="464">
        <v>508930.56423599995</v>
      </c>
      <c r="AE31" s="124" t="s">
        <v>862</v>
      </c>
      <c r="AF31" s="64"/>
      <c r="AH31" s="65"/>
      <c r="AI31" s="46"/>
      <c r="AJ31" s="46"/>
      <c r="AK31" s="19"/>
      <c r="AL31" s="98"/>
      <c r="AM31" s="124"/>
      <c r="AN31" s="64"/>
    </row>
    <row r="32" spans="2:40" ht="16" thickBot="1">
      <c r="B32" s="65"/>
      <c r="C32" s="46"/>
      <c r="D32" s="46"/>
      <c r="E32" s="453" t="s">
        <v>841</v>
      </c>
      <c r="F32" s="466">
        <v>44800</v>
      </c>
      <c r="G32" s="465" t="s">
        <v>851</v>
      </c>
      <c r="H32" s="64"/>
      <c r="J32" s="65"/>
      <c r="K32" s="46"/>
      <c r="L32" s="46"/>
      <c r="M32" s="453" t="s">
        <v>841</v>
      </c>
      <c r="N32" s="466">
        <v>274800</v>
      </c>
      <c r="O32" s="465" t="s">
        <v>854</v>
      </c>
      <c r="P32" s="64"/>
      <c r="R32" s="65"/>
      <c r="S32" s="46"/>
      <c r="T32" s="46"/>
      <c r="U32" s="453" t="s">
        <v>841</v>
      </c>
      <c r="V32" s="466">
        <v>468453.27</v>
      </c>
      <c r="W32" s="465" t="str">
        <f>+W31</f>
        <v>October 2019</v>
      </c>
      <c r="X32" s="64"/>
      <c r="Z32" s="65"/>
      <c r="AA32" s="46"/>
      <c r="AB32" s="46"/>
      <c r="AC32" s="453" t="s">
        <v>841</v>
      </c>
      <c r="AD32" s="466">
        <v>65438</v>
      </c>
      <c r="AE32" s="124" t="s">
        <v>862</v>
      </c>
      <c r="AF32" s="64"/>
      <c r="AH32" s="65"/>
      <c r="AI32" s="46"/>
      <c r="AJ32" s="46"/>
      <c r="AK32" s="20"/>
      <c r="AL32" s="99"/>
      <c r="AM32" s="125"/>
      <c r="AN32" s="64"/>
    </row>
    <row r="33" spans="2:40" ht="16" thickBot="1">
      <c r="B33" s="65"/>
      <c r="C33" s="46"/>
      <c r="D33" s="46"/>
      <c r="E33" s="455" t="s">
        <v>842</v>
      </c>
      <c r="F33" s="466">
        <v>7862</v>
      </c>
      <c r="G33" s="465" t="s">
        <v>851</v>
      </c>
      <c r="H33" s="64"/>
      <c r="J33" s="65"/>
      <c r="K33" s="46"/>
      <c r="L33" s="46"/>
      <c r="M33" s="455" t="s">
        <v>842</v>
      </c>
      <c r="N33" s="466">
        <v>89456.73816799998</v>
      </c>
      <c r="O33" s="465" t="s">
        <v>854</v>
      </c>
      <c r="P33" s="64"/>
      <c r="R33" s="65"/>
      <c r="S33" s="46"/>
      <c r="T33" s="46"/>
      <c r="U33" s="455" t="s">
        <v>842</v>
      </c>
      <c r="V33" s="466">
        <v>237403.438888</v>
      </c>
      <c r="W33" s="465" t="str">
        <f aca="true" t="shared" si="0" ref="W33:W40">+W32</f>
        <v>October 2019</v>
      </c>
      <c r="X33" s="64"/>
      <c r="Z33" s="65"/>
      <c r="AA33" s="46"/>
      <c r="AB33" s="46"/>
      <c r="AC33" s="455" t="s">
        <v>842</v>
      </c>
      <c r="AD33" s="466">
        <v>185546.18888800003</v>
      </c>
      <c r="AE33" s="124" t="s">
        <v>862</v>
      </c>
      <c r="AF33" s="64"/>
      <c r="AH33" s="65"/>
      <c r="AI33" s="46"/>
      <c r="AJ33" s="46"/>
      <c r="AK33" s="20"/>
      <c r="AL33" s="99"/>
      <c r="AM33" s="125"/>
      <c r="AN33" s="64"/>
    </row>
    <row r="34" spans="2:40" ht="16" thickBot="1">
      <c r="B34" s="65"/>
      <c r="C34" s="46"/>
      <c r="D34" s="46"/>
      <c r="E34" s="467" t="s">
        <v>843</v>
      </c>
      <c r="F34" s="466">
        <v>433175.477614035</v>
      </c>
      <c r="G34" s="465" t="s">
        <v>851</v>
      </c>
      <c r="H34" s="64"/>
      <c r="J34" s="65"/>
      <c r="K34" s="46"/>
      <c r="L34" s="46"/>
      <c r="M34" s="467" t="s">
        <v>843</v>
      </c>
      <c r="N34" s="466">
        <v>957270.4799340346</v>
      </c>
      <c r="O34" s="465" t="s">
        <v>854</v>
      </c>
      <c r="P34" s="64"/>
      <c r="R34" s="65"/>
      <c r="S34" s="46"/>
      <c r="T34" s="46"/>
      <c r="U34" s="467" t="s">
        <v>843</v>
      </c>
      <c r="V34" s="466">
        <v>900000</v>
      </c>
      <c r="W34" s="465" t="str">
        <f t="shared" si="0"/>
        <v>October 2019</v>
      </c>
      <c r="X34" s="64"/>
      <c r="Z34" s="65"/>
      <c r="AA34" s="46"/>
      <c r="AB34" s="46"/>
      <c r="AC34" s="467" t="s">
        <v>843</v>
      </c>
      <c r="AD34" s="466">
        <v>699443.049205</v>
      </c>
      <c r="AE34" s="124" t="s">
        <v>862</v>
      </c>
      <c r="AF34" s="64"/>
      <c r="AH34" s="65"/>
      <c r="AI34" s="46"/>
      <c r="AJ34" s="46"/>
      <c r="AK34" s="20"/>
      <c r="AL34" s="99"/>
      <c r="AM34" s="125"/>
      <c r="AN34" s="64"/>
    </row>
    <row r="35" spans="2:40" ht="16" thickBot="1">
      <c r="B35" s="65"/>
      <c r="C35" s="46"/>
      <c r="D35" s="46"/>
      <c r="E35" s="457" t="s">
        <v>844</v>
      </c>
      <c r="F35" s="466">
        <v>117765.50302722486</v>
      </c>
      <c r="G35" s="465" t="s">
        <v>851</v>
      </c>
      <c r="H35" s="64"/>
      <c r="J35" s="65"/>
      <c r="K35" s="46"/>
      <c r="L35" s="46"/>
      <c r="M35" s="457" t="s">
        <v>844</v>
      </c>
      <c r="N35" s="466">
        <v>254205.01290622485</v>
      </c>
      <c r="O35" s="465" t="s">
        <v>854</v>
      </c>
      <c r="P35" s="64"/>
      <c r="R35" s="65"/>
      <c r="S35" s="46"/>
      <c r="T35" s="46"/>
      <c r="U35" s="457" t="s">
        <v>844</v>
      </c>
      <c r="V35" s="466">
        <v>469450.355193</v>
      </c>
      <c r="W35" s="465" t="str">
        <f t="shared" si="0"/>
        <v>October 2019</v>
      </c>
      <c r="X35" s="64"/>
      <c r="Z35" s="65"/>
      <c r="AA35" s="46"/>
      <c r="AB35" s="46"/>
      <c r="AC35" s="457" t="s">
        <v>844</v>
      </c>
      <c r="AD35" s="466">
        <v>387929.435193</v>
      </c>
      <c r="AE35" s="124" t="s">
        <v>862</v>
      </c>
      <c r="AF35" s="64"/>
      <c r="AH35" s="65"/>
      <c r="AI35" s="46"/>
      <c r="AJ35" s="46"/>
      <c r="AK35" s="20"/>
      <c r="AL35" s="99"/>
      <c r="AM35" s="125"/>
      <c r="AN35" s="64"/>
    </row>
    <row r="36" spans="2:40" ht="16" thickBot="1">
      <c r="B36" s="65"/>
      <c r="C36" s="46"/>
      <c r="D36" s="46"/>
      <c r="E36" s="468" t="s">
        <v>845</v>
      </c>
      <c r="F36" s="466">
        <v>91005</v>
      </c>
      <c r="G36" s="465" t="s">
        <v>851</v>
      </c>
      <c r="H36" s="64"/>
      <c r="J36" s="65"/>
      <c r="K36" s="46"/>
      <c r="L36" s="46"/>
      <c r="M36" s="468" t="s">
        <v>845</v>
      </c>
      <c r="N36" s="466">
        <v>206943.53</v>
      </c>
      <c r="O36" s="465" t="s">
        <v>854</v>
      </c>
      <c r="P36" s="64"/>
      <c r="R36" s="65"/>
      <c r="S36" s="46"/>
      <c r="T36" s="46"/>
      <c r="U36" s="468" t="s">
        <v>845</v>
      </c>
      <c r="V36" s="466">
        <v>292474.1</v>
      </c>
      <c r="W36" s="465" t="str">
        <f t="shared" si="0"/>
        <v>October 2019</v>
      </c>
      <c r="X36" s="64"/>
      <c r="Z36" s="65"/>
      <c r="AA36" s="46"/>
      <c r="AB36" s="46"/>
      <c r="AC36" s="468" t="s">
        <v>845</v>
      </c>
      <c r="AD36" s="466">
        <v>202469.51999999996</v>
      </c>
      <c r="AE36" s="124" t="s">
        <v>862</v>
      </c>
      <c r="AF36" s="64"/>
      <c r="AH36" s="65"/>
      <c r="AI36" s="46"/>
      <c r="AJ36" s="46"/>
      <c r="AK36" s="20"/>
      <c r="AL36" s="99"/>
      <c r="AM36" s="125"/>
      <c r="AN36" s="64"/>
    </row>
    <row r="37" spans="2:40" ht="16" thickBot="1">
      <c r="B37" s="65"/>
      <c r="C37" s="46"/>
      <c r="D37" s="46"/>
      <c r="E37" s="459" t="s">
        <v>846</v>
      </c>
      <c r="F37" s="469">
        <v>488290.798666667</v>
      </c>
      <c r="G37" s="465" t="s">
        <v>850</v>
      </c>
      <c r="H37" s="64"/>
      <c r="J37" s="65"/>
      <c r="K37" s="46"/>
      <c r="L37" s="46"/>
      <c r="M37" s="459" t="s">
        <v>846</v>
      </c>
      <c r="N37" s="469">
        <v>562192.5186666669</v>
      </c>
      <c r="O37" s="465" t="s">
        <v>854</v>
      </c>
      <c r="P37" s="64"/>
      <c r="R37" s="65"/>
      <c r="S37" s="46"/>
      <c r="T37" s="46"/>
      <c r="U37" s="459" t="s">
        <v>846</v>
      </c>
      <c r="V37" s="469">
        <v>425358.54</v>
      </c>
      <c r="W37" s="465" t="str">
        <f t="shared" si="0"/>
        <v>October 2019</v>
      </c>
      <c r="X37" s="64"/>
      <c r="Z37" s="65"/>
      <c r="AA37" s="46"/>
      <c r="AB37" s="46"/>
      <c r="AC37" s="459" t="s">
        <v>846</v>
      </c>
      <c r="AD37" s="469">
        <v>228256.43995618366</v>
      </c>
      <c r="AE37" s="124" t="s">
        <v>862</v>
      </c>
      <c r="AF37" s="64"/>
      <c r="AH37" s="65"/>
      <c r="AI37" s="46"/>
      <c r="AJ37" s="46"/>
      <c r="AK37" s="20"/>
      <c r="AL37" s="99"/>
      <c r="AM37" s="125"/>
      <c r="AN37" s="64"/>
    </row>
    <row r="38" spans="2:40" ht="16" thickBot="1">
      <c r="B38" s="65"/>
      <c r="C38" s="46"/>
      <c r="D38" s="46"/>
      <c r="E38" s="470" t="s">
        <v>847</v>
      </c>
      <c r="F38" s="469">
        <v>208604.426</v>
      </c>
      <c r="G38" s="465" t="s">
        <v>850</v>
      </c>
      <c r="H38" s="64"/>
      <c r="J38" s="65"/>
      <c r="K38" s="46"/>
      <c r="L38" s="46"/>
      <c r="M38" s="470" t="s">
        <v>847</v>
      </c>
      <c r="N38" s="469">
        <v>280461.72599999997</v>
      </c>
      <c r="O38" s="465" t="s">
        <v>854</v>
      </c>
      <c r="P38" s="64"/>
      <c r="R38" s="65"/>
      <c r="S38" s="46"/>
      <c r="T38" s="46"/>
      <c r="U38" s="470" t="s">
        <v>847</v>
      </c>
      <c r="V38" s="469">
        <v>333942.6699999999</v>
      </c>
      <c r="W38" s="465" t="str">
        <f t="shared" si="0"/>
        <v>October 2019</v>
      </c>
      <c r="X38" s="64"/>
      <c r="Z38" s="65"/>
      <c r="AA38" s="46"/>
      <c r="AB38" s="46"/>
      <c r="AC38" s="470" t="s">
        <v>847</v>
      </c>
      <c r="AD38" s="469">
        <v>270111.42165104765</v>
      </c>
      <c r="AE38" s="124" t="s">
        <v>862</v>
      </c>
      <c r="AF38" s="64"/>
      <c r="AH38" s="65"/>
      <c r="AI38" s="46"/>
      <c r="AJ38" s="46"/>
      <c r="AK38" s="20"/>
      <c r="AL38" s="99"/>
      <c r="AM38" s="125"/>
      <c r="AN38" s="64"/>
    </row>
    <row r="39" spans="2:40" ht="15" thickBot="1">
      <c r="B39" s="65"/>
      <c r="C39" s="46"/>
      <c r="D39" s="46"/>
      <c r="E39" s="461" t="s">
        <v>848</v>
      </c>
      <c r="F39" s="471">
        <v>144631</v>
      </c>
      <c r="G39" s="465" t="s">
        <v>850</v>
      </c>
      <c r="H39" s="64"/>
      <c r="J39" s="65"/>
      <c r="K39" s="46"/>
      <c r="L39" s="46"/>
      <c r="M39" s="461" t="s">
        <v>848</v>
      </c>
      <c r="N39" s="469">
        <v>282952.501629811</v>
      </c>
      <c r="O39" s="465" t="s">
        <v>854</v>
      </c>
      <c r="P39" s="64"/>
      <c r="R39" s="65"/>
      <c r="S39" s="46"/>
      <c r="T39" s="46"/>
      <c r="U39" s="461" t="s">
        <v>848</v>
      </c>
      <c r="V39" s="469">
        <v>127583.501629811</v>
      </c>
      <c r="W39" s="465" t="str">
        <f t="shared" si="0"/>
        <v>October 2019</v>
      </c>
      <c r="X39" s="64"/>
      <c r="Z39" s="65"/>
      <c r="AA39" s="46"/>
      <c r="AB39" s="46"/>
      <c r="AC39" s="461" t="s">
        <v>848</v>
      </c>
      <c r="AD39" s="469">
        <v>397583.501629811</v>
      </c>
      <c r="AE39" s="124" t="s">
        <v>862</v>
      </c>
      <c r="AF39" s="64"/>
      <c r="AH39" s="65"/>
      <c r="AI39" s="46"/>
      <c r="AJ39" s="46"/>
      <c r="AK39" s="20"/>
      <c r="AL39" s="99"/>
      <c r="AM39" s="125"/>
      <c r="AN39" s="64"/>
    </row>
    <row r="40" spans="2:40" ht="15" thickBot="1">
      <c r="B40" s="65"/>
      <c r="C40" s="46"/>
      <c r="D40" s="46"/>
      <c r="E40" s="461" t="s">
        <v>849</v>
      </c>
      <c r="F40" s="471">
        <v>146682</v>
      </c>
      <c r="G40" s="465" t="s">
        <v>850</v>
      </c>
      <c r="H40" s="64"/>
      <c r="J40" s="65"/>
      <c r="K40" s="46"/>
      <c r="L40" s="46"/>
      <c r="M40" s="461" t="s">
        <v>849</v>
      </c>
      <c r="N40" s="471">
        <v>193521.95902971155</v>
      </c>
      <c r="O40" s="465" t="s">
        <v>854</v>
      </c>
      <c r="P40" s="64"/>
      <c r="R40" s="65"/>
      <c r="S40" s="46"/>
      <c r="T40" s="46"/>
      <c r="U40" s="461" t="s">
        <v>849</v>
      </c>
      <c r="V40" s="471">
        <v>193166.61446367635</v>
      </c>
      <c r="W40" s="465" t="str">
        <f t="shared" si="0"/>
        <v>October 2019</v>
      </c>
      <c r="X40" s="64"/>
      <c r="Z40" s="65"/>
      <c r="AA40" s="46"/>
      <c r="AB40" s="46"/>
      <c r="AC40" s="461" t="s">
        <v>849</v>
      </c>
      <c r="AD40" s="471">
        <v>15216.34446367633</v>
      </c>
      <c r="AE40" s="124" t="s">
        <v>862</v>
      </c>
      <c r="AF40" s="64"/>
      <c r="AH40" s="65"/>
      <c r="AI40" s="46"/>
      <c r="AJ40" s="46"/>
      <c r="AK40" s="136"/>
      <c r="AL40" s="137"/>
      <c r="AM40" s="138"/>
      <c r="AN40" s="64"/>
    </row>
    <row r="41" spans="2:40" ht="15" thickBot="1">
      <c r="B41" s="65"/>
      <c r="C41" s="46"/>
      <c r="D41" s="46"/>
      <c r="E41" s="142" t="s">
        <v>239</v>
      </c>
      <c r="F41" s="471">
        <f>SUM(F31:F40)</f>
        <v>3051053.847507927</v>
      </c>
      <c r="G41" s="140"/>
      <c r="H41" s="64"/>
      <c r="J41" s="65"/>
      <c r="K41" s="46"/>
      <c r="L41" s="46"/>
      <c r="M41" s="142" t="s">
        <v>239</v>
      </c>
      <c r="N41" s="463">
        <f>SUM(N31:N40)</f>
        <v>4374843.075357169</v>
      </c>
      <c r="O41" s="140"/>
      <c r="P41" s="64"/>
      <c r="R41" s="65"/>
      <c r="S41" s="46"/>
      <c r="T41" s="46"/>
      <c r="U41" s="142" t="s">
        <v>239</v>
      </c>
      <c r="V41" s="463">
        <f>SUM(V31:V40)</f>
        <v>3970171.6941972044</v>
      </c>
      <c r="W41" s="140"/>
      <c r="X41" s="64"/>
      <c r="Z41" s="65"/>
      <c r="AA41" s="46"/>
      <c r="AB41" s="46"/>
      <c r="AC41" s="142" t="s">
        <v>239</v>
      </c>
      <c r="AD41" s="463">
        <f>SUM(AD31:AD40)</f>
        <v>2960924.465222718</v>
      </c>
      <c r="AE41" s="140"/>
      <c r="AF41" s="64"/>
      <c r="AH41" s="65"/>
      <c r="AI41" s="46"/>
      <c r="AJ41" s="46"/>
      <c r="AK41" s="142" t="s">
        <v>239</v>
      </c>
      <c r="AL41" s="139">
        <f>SUM(AL31:AL40)</f>
        <v>0</v>
      </c>
      <c r="AM41" s="140"/>
      <c r="AN41" s="64"/>
    </row>
    <row r="42" spans="2:40" ht="15">
      <c r="B42" s="65"/>
      <c r="C42" s="46"/>
      <c r="D42" s="46"/>
      <c r="E42" s="66"/>
      <c r="F42" s="66"/>
      <c r="G42" s="66"/>
      <c r="H42" s="64"/>
      <c r="J42" s="65"/>
      <c r="K42" s="46"/>
      <c r="L42" s="46"/>
      <c r="M42" s="66"/>
      <c r="N42" s="66"/>
      <c r="O42" s="66"/>
      <c r="P42" s="64"/>
      <c r="R42" s="65"/>
      <c r="S42" s="46"/>
      <c r="T42" s="46"/>
      <c r="U42" s="66"/>
      <c r="V42" s="66"/>
      <c r="W42" s="66"/>
      <c r="X42" s="64"/>
      <c r="Z42" s="65"/>
      <c r="AA42" s="46"/>
      <c r="AB42" s="46"/>
      <c r="AC42" s="66"/>
      <c r="AD42" s="66"/>
      <c r="AE42" s="66"/>
      <c r="AF42" s="64"/>
      <c r="AH42" s="65"/>
      <c r="AI42" s="46"/>
      <c r="AJ42" s="46"/>
      <c r="AK42" s="66"/>
      <c r="AL42" s="66"/>
      <c r="AM42" s="66"/>
      <c r="AN42" s="64"/>
    </row>
    <row r="43" spans="2:40" ht="34.5" customHeight="1" thickBot="1">
      <c r="B43" s="65"/>
      <c r="C43" s="595"/>
      <c r="D43" s="595"/>
      <c r="E43" s="595"/>
      <c r="F43" s="595"/>
      <c r="G43" s="147"/>
      <c r="H43" s="64"/>
      <c r="J43" s="65"/>
      <c r="K43" s="595"/>
      <c r="L43" s="595"/>
      <c r="M43" s="595"/>
      <c r="N43" s="595"/>
      <c r="O43" s="147"/>
      <c r="P43" s="64"/>
      <c r="R43" s="65"/>
      <c r="S43" s="595" t="s">
        <v>247</v>
      </c>
      <c r="T43" s="595"/>
      <c r="U43" s="595"/>
      <c r="V43" s="595"/>
      <c r="W43" s="147"/>
      <c r="X43" s="64"/>
      <c r="Z43" s="65"/>
      <c r="AA43" s="595" t="s">
        <v>247</v>
      </c>
      <c r="AB43" s="595"/>
      <c r="AC43" s="595"/>
      <c r="AD43" s="595"/>
      <c r="AE43" s="147"/>
      <c r="AF43" s="64"/>
      <c r="AH43" s="65"/>
      <c r="AI43" s="595" t="s">
        <v>247</v>
      </c>
      <c r="AJ43" s="595"/>
      <c r="AK43" s="595"/>
      <c r="AL43" s="595"/>
      <c r="AM43" s="147"/>
      <c r="AN43" s="64"/>
    </row>
    <row r="44" spans="2:40" ht="63.75" customHeight="1" thickBot="1">
      <c r="B44" s="65"/>
      <c r="C44" s="595"/>
      <c r="D44" s="595"/>
      <c r="E44" s="632"/>
      <c r="F44" s="632"/>
      <c r="G44" s="66"/>
      <c r="H44" s="64"/>
      <c r="J44" s="65"/>
      <c r="K44" s="595"/>
      <c r="L44" s="595"/>
      <c r="M44" s="632"/>
      <c r="N44" s="632"/>
      <c r="O44" s="66"/>
      <c r="P44" s="64"/>
      <c r="R44" s="65"/>
      <c r="S44" s="595" t="s">
        <v>187</v>
      </c>
      <c r="T44" s="595"/>
      <c r="U44" s="617">
        <v>3317341</v>
      </c>
      <c r="V44" s="618"/>
      <c r="W44" s="66"/>
      <c r="X44" s="64"/>
      <c r="Z44" s="65"/>
      <c r="AA44" s="595" t="s">
        <v>187</v>
      </c>
      <c r="AB44" s="595"/>
      <c r="AC44" s="617">
        <v>5530095.205947882</v>
      </c>
      <c r="AD44" s="618"/>
      <c r="AE44" s="66"/>
      <c r="AF44" s="64"/>
      <c r="AH44" s="65"/>
      <c r="AI44" s="595" t="s">
        <v>187</v>
      </c>
      <c r="AJ44" s="595"/>
      <c r="AK44" s="600"/>
      <c r="AL44" s="601"/>
      <c r="AM44" s="66"/>
      <c r="AN44" s="64"/>
    </row>
    <row r="45" spans="2:40" ht="14.5" thickBot="1">
      <c r="B45" s="65"/>
      <c r="C45" s="594"/>
      <c r="D45" s="594"/>
      <c r="E45" s="594"/>
      <c r="F45" s="594"/>
      <c r="G45" s="66"/>
      <c r="H45" s="64"/>
      <c r="J45" s="65"/>
      <c r="K45" s="594"/>
      <c r="L45" s="594"/>
      <c r="M45" s="594"/>
      <c r="N45" s="594"/>
      <c r="O45" s="66"/>
      <c r="P45" s="64"/>
      <c r="R45" s="65"/>
      <c r="S45" s="594"/>
      <c r="T45" s="594"/>
      <c r="U45" s="594"/>
      <c r="V45" s="594"/>
      <c r="W45" s="66"/>
      <c r="X45" s="64"/>
      <c r="Z45" s="65"/>
      <c r="AA45" s="594"/>
      <c r="AB45" s="594"/>
      <c r="AC45" s="594"/>
      <c r="AD45" s="594"/>
      <c r="AE45" s="66"/>
      <c r="AF45" s="64"/>
      <c r="AH45" s="65"/>
      <c r="AI45" s="594"/>
      <c r="AJ45" s="594"/>
      <c r="AK45" s="594"/>
      <c r="AL45" s="594"/>
      <c r="AM45" s="66"/>
      <c r="AN45" s="64"/>
    </row>
    <row r="46" spans="2:40" ht="59" customHeight="1" thickBot="1">
      <c r="B46" s="65"/>
      <c r="C46" s="595"/>
      <c r="D46" s="595"/>
      <c r="E46" s="630"/>
      <c r="F46" s="630"/>
      <c r="G46" s="66"/>
      <c r="H46" s="64"/>
      <c r="J46" s="65"/>
      <c r="K46" s="595"/>
      <c r="L46" s="595"/>
      <c r="M46" s="630"/>
      <c r="N46" s="630"/>
      <c r="O46" s="66"/>
      <c r="P46" s="64"/>
      <c r="R46" s="65"/>
      <c r="S46" s="595" t="s">
        <v>188</v>
      </c>
      <c r="T46" s="595"/>
      <c r="U46" s="617">
        <v>3317341</v>
      </c>
      <c r="V46" s="618"/>
      <c r="W46" s="66"/>
      <c r="X46" s="64"/>
      <c r="Z46" s="65"/>
      <c r="AA46" s="595" t="s">
        <v>188</v>
      </c>
      <c r="AB46" s="595"/>
      <c r="AC46" s="617">
        <v>3317341</v>
      </c>
      <c r="AD46" s="618"/>
      <c r="AE46" s="66"/>
      <c r="AF46" s="64"/>
      <c r="AH46" s="65"/>
      <c r="AI46" s="595" t="s">
        <v>188</v>
      </c>
      <c r="AJ46" s="595"/>
      <c r="AK46" s="596"/>
      <c r="AL46" s="597"/>
      <c r="AM46" s="66"/>
      <c r="AN46" s="64"/>
    </row>
    <row r="47" spans="2:40" ht="16" customHeight="1" thickBot="1">
      <c r="B47" s="65"/>
      <c r="C47" s="399"/>
      <c r="D47" s="399"/>
      <c r="E47" s="400"/>
      <c r="F47" s="400"/>
      <c r="G47" s="66"/>
      <c r="H47" s="64"/>
      <c r="J47" s="65"/>
      <c r="K47" s="399"/>
      <c r="L47" s="399"/>
      <c r="M47" s="400"/>
      <c r="N47" s="400"/>
      <c r="O47" s="66"/>
      <c r="P47" s="64"/>
      <c r="R47" s="65"/>
      <c r="S47" s="399"/>
      <c r="T47" s="399"/>
      <c r="U47" s="631"/>
      <c r="V47" s="631"/>
      <c r="W47" s="66"/>
      <c r="X47" s="64"/>
      <c r="Z47" s="65"/>
      <c r="AA47" s="399"/>
      <c r="AB47" s="399"/>
      <c r="AC47" s="401"/>
      <c r="AD47" s="401"/>
      <c r="AE47" s="66"/>
      <c r="AF47" s="64"/>
      <c r="AH47" s="65"/>
      <c r="AI47" s="399"/>
      <c r="AJ47" s="399"/>
      <c r="AK47" s="401"/>
      <c r="AL47" s="401"/>
      <c r="AM47" s="66"/>
      <c r="AN47" s="64"/>
    </row>
    <row r="48" spans="2:40" ht="100.25" customHeight="1" thickBot="1">
      <c r="B48" s="65"/>
      <c r="C48" s="595"/>
      <c r="D48" s="595"/>
      <c r="E48" s="629"/>
      <c r="F48" s="629"/>
      <c r="G48" s="66"/>
      <c r="H48" s="64"/>
      <c r="J48" s="65"/>
      <c r="K48" s="595"/>
      <c r="L48" s="595"/>
      <c r="M48" s="629"/>
      <c r="N48" s="629"/>
      <c r="O48" s="66"/>
      <c r="P48" s="64"/>
      <c r="R48" s="65"/>
      <c r="S48" s="595" t="s">
        <v>189</v>
      </c>
      <c r="T48" s="595"/>
      <c r="U48" s="602" t="s">
        <v>856</v>
      </c>
      <c r="V48" s="603"/>
      <c r="W48" s="66"/>
      <c r="X48" s="64"/>
      <c r="Z48" s="65"/>
      <c r="AA48" s="595" t="s">
        <v>189</v>
      </c>
      <c r="AB48" s="595"/>
      <c r="AC48" s="602" t="s">
        <v>856</v>
      </c>
      <c r="AD48" s="603"/>
      <c r="AE48" s="66"/>
      <c r="AF48" s="64"/>
      <c r="AH48" s="65"/>
      <c r="AI48" s="595" t="s">
        <v>189</v>
      </c>
      <c r="AJ48" s="595"/>
      <c r="AK48" s="598"/>
      <c r="AL48" s="599"/>
      <c r="AM48" s="66"/>
      <c r="AN48" s="64"/>
    </row>
    <row r="49" spans="2:40" ht="15">
      <c r="B49" s="65"/>
      <c r="C49" s="46"/>
      <c r="D49" s="46"/>
      <c r="E49" s="66"/>
      <c r="F49" s="66"/>
      <c r="G49" s="66"/>
      <c r="H49" s="64"/>
      <c r="J49" s="65"/>
      <c r="K49" s="46"/>
      <c r="L49" s="46"/>
      <c r="M49" s="66"/>
      <c r="N49" s="66"/>
      <c r="O49" s="66"/>
      <c r="P49" s="64"/>
      <c r="R49" s="65"/>
      <c r="S49" s="46"/>
      <c r="T49" s="46"/>
      <c r="U49" s="66"/>
      <c r="V49" s="66"/>
      <c r="W49" s="66"/>
      <c r="X49" s="64"/>
      <c r="Z49" s="65"/>
      <c r="AA49" s="46"/>
      <c r="AB49" s="46"/>
      <c r="AC49" s="66"/>
      <c r="AD49" s="66"/>
      <c r="AE49" s="66"/>
      <c r="AF49" s="64"/>
      <c r="AH49" s="65"/>
      <c r="AI49" s="46"/>
      <c r="AJ49" s="46"/>
      <c r="AK49" s="66"/>
      <c r="AL49" s="66"/>
      <c r="AM49" s="66"/>
      <c r="AN49" s="64"/>
    </row>
    <row r="50" spans="2:40" ht="14.5" thickBot="1">
      <c r="B50" s="67"/>
      <c r="C50" s="593"/>
      <c r="D50" s="593"/>
      <c r="E50" s="68"/>
      <c r="F50" s="51"/>
      <c r="G50" s="51"/>
      <c r="H50" s="69"/>
      <c r="J50" s="67"/>
      <c r="K50" s="593"/>
      <c r="L50" s="593"/>
      <c r="M50" s="68"/>
      <c r="N50" s="51"/>
      <c r="O50" s="51"/>
      <c r="P50" s="69"/>
      <c r="R50" s="67"/>
      <c r="S50" s="593"/>
      <c r="T50" s="593"/>
      <c r="U50" s="68"/>
      <c r="V50" s="51"/>
      <c r="W50" s="51"/>
      <c r="X50" s="69"/>
      <c r="Z50" s="67"/>
      <c r="AA50" s="593"/>
      <c r="AB50" s="593"/>
      <c r="AC50" s="68"/>
      <c r="AD50" s="51"/>
      <c r="AE50" s="51"/>
      <c r="AF50" s="69"/>
      <c r="AH50" s="67"/>
      <c r="AI50" s="593"/>
      <c r="AJ50" s="593"/>
      <c r="AK50" s="68"/>
      <c r="AL50" s="51"/>
      <c r="AM50" s="51"/>
      <c r="AN50" s="69"/>
    </row>
    <row r="51" spans="2:7" s="22" customFormat="1" ht="65" customHeight="1">
      <c r="B51" s="371"/>
      <c r="C51" s="623"/>
      <c r="D51" s="623"/>
      <c r="E51" s="624"/>
      <c r="F51" s="624"/>
      <c r="G51" s="13"/>
    </row>
    <row r="52" spans="2:7" ht="59.25" customHeight="1">
      <c r="B52" s="371"/>
      <c r="C52" s="628"/>
      <c r="D52" s="628"/>
      <c r="E52" s="628"/>
      <c r="F52" s="628"/>
      <c r="G52" s="628"/>
    </row>
    <row r="53" spans="2:7" ht="50" customHeight="1">
      <c r="B53" s="371"/>
      <c r="C53" s="625"/>
      <c r="D53" s="625"/>
      <c r="E53" s="627"/>
      <c r="F53" s="627"/>
      <c r="G53" s="13"/>
    </row>
    <row r="54" spans="2:7" ht="100.25" customHeight="1">
      <c r="B54" s="371"/>
      <c r="C54" s="625"/>
      <c r="D54" s="625"/>
      <c r="E54" s="626"/>
      <c r="F54" s="626"/>
      <c r="G54" s="13"/>
    </row>
    <row r="55" spans="2:7" ht="15">
      <c r="B55" s="371"/>
      <c r="C55" s="371"/>
      <c r="D55" s="371"/>
      <c r="E55" s="13"/>
      <c r="F55" s="13"/>
      <c r="G55" s="13"/>
    </row>
    <row r="56" spans="2:7" ht="15">
      <c r="B56" s="371"/>
      <c r="C56" s="623"/>
      <c r="D56" s="623"/>
      <c r="E56" s="13"/>
      <c r="F56" s="13"/>
      <c r="G56" s="13"/>
    </row>
    <row r="57" spans="2:7" ht="50" customHeight="1">
      <c r="B57" s="371"/>
      <c r="C57" s="623"/>
      <c r="D57" s="623"/>
      <c r="E57" s="626"/>
      <c r="F57" s="626"/>
      <c r="G57" s="13"/>
    </row>
    <row r="58" spans="2:7" ht="100.25" customHeight="1">
      <c r="B58" s="371"/>
      <c r="C58" s="625"/>
      <c r="D58" s="625"/>
      <c r="E58" s="626"/>
      <c r="F58" s="626"/>
      <c r="G58" s="13"/>
    </row>
    <row r="59" spans="2:7" ht="15">
      <c r="B59" s="371"/>
      <c r="C59" s="23"/>
      <c r="D59" s="371"/>
      <c r="E59" s="24"/>
      <c r="F59" s="13"/>
      <c r="G59" s="13"/>
    </row>
    <row r="60" spans="2:7" ht="15">
      <c r="B60" s="371"/>
      <c r="C60" s="23"/>
      <c r="D60" s="23"/>
      <c r="E60" s="24"/>
      <c r="F60" s="24"/>
      <c r="G60" s="12"/>
    </row>
    <row r="61" spans="5:6" ht="15">
      <c r="E61" s="25"/>
      <c r="F61" s="25"/>
    </row>
    <row r="62" spans="5:6" ht="15">
      <c r="E62" s="25"/>
      <c r="F62" s="25"/>
    </row>
  </sheetData>
  <mergeCells count="138">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29:D29"/>
    <mergeCell ref="K29:L29"/>
    <mergeCell ref="S29:T29"/>
    <mergeCell ref="C13:F13"/>
    <mergeCell ref="K13:N13"/>
    <mergeCell ref="S13:V13"/>
    <mergeCell ref="C15:D15"/>
    <mergeCell ref="K15:L15"/>
    <mergeCell ref="S15:T15"/>
    <mergeCell ref="U44:V44"/>
    <mergeCell ref="C30:D30"/>
    <mergeCell ref="K30:L30"/>
    <mergeCell ref="S30:T30"/>
    <mergeCell ref="C43:F43"/>
    <mergeCell ref="K43:N43"/>
    <mergeCell ref="S43:V43"/>
    <mergeCell ref="C44:D44"/>
    <mergeCell ref="E44:F44"/>
    <mergeCell ref="K44:L44"/>
    <mergeCell ref="M44:N44"/>
    <mergeCell ref="S44:T44"/>
    <mergeCell ref="S48:T48"/>
    <mergeCell ref="U48:V48"/>
    <mergeCell ref="C45:F45"/>
    <mergeCell ref="K45:N45"/>
    <mergeCell ref="S45:V45"/>
    <mergeCell ref="C46:D46"/>
    <mergeCell ref="E46:F46"/>
    <mergeCell ref="K46:L46"/>
    <mergeCell ref="M46:N46"/>
    <mergeCell ref="S46:T46"/>
    <mergeCell ref="U46:V46"/>
    <mergeCell ref="U47:V47"/>
    <mergeCell ref="AA3:AE3"/>
    <mergeCell ref="Z4:AD4"/>
    <mergeCell ref="AA5:AD5"/>
    <mergeCell ref="AA7:AB7"/>
    <mergeCell ref="AA8:AD8"/>
    <mergeCell ref="S50:T50"/>
    <mergeCell ref="C51:D51"/>
    <mergeCell ref="E51:F51"/>
    <mergeCell ref="C58:D58"/>
    <mergeCell ref="E58:F58"/>
    <mergeCell ref="C53:D53"/>
    <mergeCell ref="E53:F53"/>
    <mergeCell ref="C54:D54"/>
    <mergeCell ref="E54:F54"/>
    <mergeCell ref="C56:D56"/>
    <mergeCell ref="C57:D57"/>
    <mergeCell ref="E57:F57"/>
    <mergeCell ref="C52:G52"/>
    <mergeCell ref="C48:D48"/>
    <mergeCell ref="E48:F48"/>
    <mergeCell ref="K48:L48"/>
    <mergeCell ref="M48:N48"/>
    <mergeCell ref="C50:D50"/>
    <mergeCell ref="K50:L50"/>
    <mergeCell ref="AA16:AB16"/>
    <mergeCell ref="AA29:AB29"/>
    <mergeCell ref="AA30:AB30"/>
    <mergeCell ref="AA9:AB9"/>
    <mergeCell ref="AC9:AD9"/>
    <mergeCell ref="AA10:AB10"/>
    <mergeCell ref="AC10:AD10"/>
    <mergeCell ref="AA12:AB12"/>
    <mergeCell ref="AC12:AD12"/>
    <mergeCell ref="AA48:AB48"/>
    <mergeCell ref="AC48:AD48"/>
    <mergeCell ref="AA50:AB50"/>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3:AD43"/>
    <mergeCell ref="AA44:AB44"/>
    <mergeCell ref="AC44:AD44"/>
    <mergeCell ref="AA45:AD45"/>
    <mergeCell ref="AA46:AB46"/>
    <mergeCell ref="AC46:AD46"/>
    <mergeCell ref="AA13:AD13"/>
    <mergeCell ref="AA15:AB15"/>
    <mergeCell ref="AI50:AJ50"/>
    <mergeCell ref="AI45:AL45"/>
    <mergeCell ref="AI46:AJ46"/>
    <mergeCell ref="AK46:AL46"/>
    <mergeCell ref="AI48:AJ48"/>
    <mergeCell ref="AK48:AL48"/>
    <mergeCell ref="AI16:AJ16"/>
    <mergeCell ref="AI29:AJ29"/>
    <mergeCell ref="AI30:AJ30"/>
    <mergeCell ref="AI43:AL43"/>
    <mergeCell ref="AI44:AJ44"/>
    <mergeCell ref="AK44:AL44"/>
  </mergeCells>
  <dataValidations count="2">
    <dataValidation type="list" allowBlank="1" showInputMessage="1" showErrorMessage="1" sqref="E57">
      <formula1>$J$63:$J$64</formula1>
    </dataValidation>
    <dataValidation type="whole" allowBlank="1" showInputMessage="1" showErrorMessage="1" sqref="E53 E46:E47 AK9 M46:M47 E9 U9 M9 U47 AC47 AK46:AK47 AC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6"/>
  <sheetViews>
    <sheetView tabSelected="1" zoomScale="70" zoomScaleNormal="70" workbookViewId="0" topLeftCell="A16">
      <selection activeCell="C12" sqref="C12"/>
    </sheetView>
  </sheetViews>
  <sheetFormatPr defaultColWidth="8.8515625" defaultRowHeight="15"/>
  <cols>
    <col min="1" max="2" width="1.8515625" style="0" customWidth="1"/>
    <col min="3" max="3" width="22.8515625" style="0" customWidth="1"/>
    <col min="4" max="4" width="31.421875" style="0" customWidth="1"/>
    <col min="5" max="6" width="44.8515625" style="0" customWidth="1"/>
    <col min="7" max="7" width="2.00390625" style="0" customWidth="1"/>
    <col min="8" max="8" width="1.421875" style="0" customWidth="1"/>
  </cols>
  <sheetData>
    <row r="1" ht="15" thickBot="1"/>
    <row r="2" spans="2:7" ht="15" thickBot="1">
      <c r="B2" s="82"/>
      <c r="C2" s="83"/>
      <c r="D2" s="83"/>
      <c r="E2" s="83"/>
      <c r="F2" s="83"/>
      <c r="G2" s="84"/>
    </row>
    <row r="3" spans="2:7" ht="20.5" thickBot="1">
      <c r="B3" s="85"/>
      <c r="C3" s="604" t="s">
        <v>194</v>
      </c>
      <c r="D3" s="605"/>
      <c r="E3" s="605"/>
      <c r="F3" s="606"/>
      <c r="G3" s="53"/>
    </row>
    <row r="4" spans="2:7" ht="15">
      <c r="B4" s="633"/>
      <c r="C4" s="656"/>
      <c r="D4" s="656"/>
      <c r="E4" s="656"/>
      <c r="F4" s="656"/>
      <c r="G4" s="53"/>
    </row>
    <row r="5" spans="2:7" ht="15">
      <c r="B5" s="54"/>
      <c r="C5" s="657"/>
      <c r="D5" s="657"/>
      <c r="E5" s="657"/>
      <c r="F5" s="657"/>
      <c r="G5" s="53"/>
    </row>
    <row r="6" spans="2:7" ht="15">
      <c r="B6" s="54"/>
      <c r="C6" s="55"/>
      <c r="D6" s="56"/>
      <c r="E6" s="55"/>
      <c r="F6" s="56"/>
      <c r="G6" s="53"/>
    </row>
    <row r="7" spans="2:7" ht="15">
      <c r="B7" s="54"/>
      <c r="C7" s="658" t="s">
        <v>203</v>
      </c>
      <c r="D7" s="658"/>
      <c r="E7" s="57"/>
      <c r="F7" s="56"/>
      <c r="G7" s="53"/>
    </row>
    <row r="8" spans="2:7" ht="15" thickBot="1">
      <c r="B8" s="54"/>
      <c r="C8" s="647" t="s">
        <v>254</v>
      </c>
      <c r="D8" s="647"/>
      <c r="E8" s="647"/>
      <c r="F8" s="647"/>
      <c r="G8" s="53"/>
    </row>
    <row r="9" spans="2:7" ht="15" thickBot="1">
      <c r="B9" s="54"/>
      <c r="C9" s="31" t="s">
        <v>205</v>
      </c>
      <c r="D9" s="32" t="s">
        <v>204</v>
      </c>
      <c r="E9" s="652" t="s">
        <v>234</v>
      </c>
      <c r="F9" s="653"/>
      <c r="G9" s="53"/>
    </row>
    <row r="10" spans="2:7" ht="182" customHeight="1">
      <c r="B10" s="54"/>
      <c r="C10" s="476" t="s">
        <v>881</v>
      </c>
      <c r="D10" s="477" t="s">
        <v>882</v>
      </c>
      <c r="E10" s="648" t="s">
        <v>1057</v>
      </c>
      <c r="F10" s="649"/>
      <c r="G10" s="53"/>
    </row>
    <row r="11" spans="2:7" ht="88.5" customHeight="1">
      <c r="B11" s="54"/>
      <c r="C11" s="476" t="s">
        <v>883</v>
      </c>
      <c r="D11" s="477" t="s">
        <v>882</v>
      </c>
      <c r="E11" s="648" t="s">
        <v>884</v>
      </c>
      <c r="F11" s="650"/>
      <c r="G11" s="53"/>
    </row>
    <row r="12" spans="2:7" ht="78" customHeight="1">
      <c r="B12" s="54"/>
      <c r="C12" s="476" t="s">
        <v>885</v>
      </c>
      <c r="D12" s="477" t="s">
        <v>882</v>
      </c>
      <c r="E12" s="648" t="s">
        <v>886</v>
      </c>
      <c r="F12" s="650"/>
      <c r="G12" s="53"/>
    </row>
    <row r="13" spans="2:7" ht="62.5" customHeight="1">
      <c r="B13" s="54"/>
      <c r="C13" s="476" t="s">
        <v>887</v>
      </c>
      <c r="D13" s="477" t="s">
        <v>882</v>
      </c>
      <c r="E13" s="648" t="s">
        <v>888</v>
      </c>
      <c r="F13" s="650"/>
      <c r="G13" s="53"/>
    </row>
    <row r="14" spans="2:7" ht="183.5" customHeight="1">
      <c r="B14" s="54"/>
      <c r="C14" s="476" t="s">
        <v>889</v>
      </c>
      <c r="D14" s="477" t="s">
        <v>882</v>
      </c>
      <c r="E14" s="648" t="s">
        <v>899</v>
      </c>
      <c r="F14" s="650"/>
      <c r="G14" s="53"/>
    </row>
    <row r="15" spans="2:7" ht="157.5" customHeight="1">
      <c r="B15" s="54"/>
      <c r="C15" s="476" t="s">
        <v>890</v>
      </c>
      <c r="D15" s="477" t="s">
        <v>882</v>
      </c>
      <c r="E15" s="648" t="s">
        <v>900</v>
      </c>
      <c r="F15" s="650"/>
      <c r="G15" s="53"/>
    </row>
    <row r="16" spans="2:7" ht="57" customHeight="1">
      <c r="B16" s="54"/>
      <c r="C16" s="476" t="s">
        <v>891</v>
      </c>
      <c r="D16" s="477" t="s">
        <v>882</v>
      </c>
      <c r="E16" s="648" t="s">
        <v>892</v>
      </c>
      <c r="F16" s="650"/>
      <c r="G16" s="53"/>
    </row>
    <row r="17" spans="2:7" ht="109" customHeight="1">
      <c r="B17" s="54"/>
      <c r="C17" s="476" t="s">
        <v>893</v>
      </c>
      <c r="D17" s="477" t="s">
        <v>882</v>
      </c>
      <c r="E17" s="662" t="s">
        <v>894</v>
      </c>
      <c r="F17" s="663"/>
      <c r="G17" s="53"/>
    </row>
    <row r="18" spans="2:7" ht="41.5" customHeight="1">
      <c r="B18" s="54"/>
      <c r="C18" s="476" t="s">
        <v>895</v>
      </c>
      <c r="D18" s="477" t="s">
        <v>882</v>
      </c>
      <c r="E18" s="648" t="s">
        <v>896</v>
      </c>
      <c r="F18" s="650"/>
      <c r="G18" s="53"/>
    </row>
    <row r="19" spans="2:7" ht="57" customHeight="1">
      <c r="B19" s="54"/>
      <c r="C19" s="476" t="s">
        <v>897</v>
      </c>
      <c r="D19" s="477" t="s">
        <v>882</v>
      </c>
      <c r="E19" s="648" t="s">
        <v>898</v>
      </c>
      <c r="F19" s="650"/>
      <c r="G19" s="53"/>
    </row>
    <row r="20" spans="2:7" ht="30" customHeight="1" thickBot="1">
      <c r="B20" s="54"/>
      <c r="C20" s="34"/>
      <c r="D20" s="34"/>
      <c r="E20" s="664"/>
      <c r="F20" s="665"/>
      <c r="G20" s="53"/>
    </row>
    <row r="21" spans="2:7" ht="15">
      <c r="B21" s="54"/>
      <c r="C21" s="56"/>
      <c r="D21" s="56"/>
      <c r="E21" s="56"/>
      <c r="F21" s="56"/>
      <c r="G21" s="53"/>
    </row>
    <row r="22" spans="2:7" ht="15">
      <c r="B22" s="54"/>
      <c r="C22" s="660" t="s">
        <v>218</v>
      </c>
      <c r="D22" s="660"/>
      <c r="E22" s="660"/>
      <c r="F22" s="660"/>
      <c r="G22" s="53"/>
    </row>
    <row r="23" spans="2:7" ht="15" thickBot="1">
      <c r="B23" s="54"/>
      <c r="C23" s="661" t="s">
        <v>232</v>
      </c>
      <c r="D23" s="661"/>
      <c r="E23" s="661"/>
      <c r="F23" s="661"/>
      <c r="G23" s="53"/>
    </row>
    <row r="24" spans="2:7" ht="15" thickBot="1">
      <c r="B24" s="54"/>
      <c r="C24" s="31" t="s">
        <v>205</v>
      </c>
      <c r="D24" s="32" t="s">
        <v>204</v>
      </c>
      <c r="E24" s="652" t="s">
        <v>234</v>
      </c>
      <c r="F24" s="653"/>
      <c r="G24" s="53"/>
    </row>
    <row r="25" spans="2:7" ht="180.5" customHeight="1">
      <c r="B25" s="54"/>
      <c r="C25" s="476" t="s">
        <v>901</v>
      </c>
      <c r="D25" s="477" t="s">
        <v>902</v>
      </c>
      <c r="E25" s="648" t="s">
        <v>1058</v>
      </c>
      <c r="F25" s="649"/>
      <c r="G25" s="53"/>
    </row>
    <row r="26" spans="2:7" ht="40" customHeight="1">
      <c r="B26" s="54"/>
      <c r="C26" s="33"/>
      <c r="D26" s="33"/>
      <c r="E26" s="654"/>
      <c r="F26" s="655"/>
      <c r="G26" s="53"/>
    </row>
    <row r="27" spans="2:7" ht="40" customHeight="1">
      <c r="B27" s="54"/>
      <c r="C27" s="33"/>
      <c r="D27" s="33"/>
      <c r="E27" s="654"/>
      <c r="F27" s="655"/>
      <c r="G27" s="53"/>
    </row>
    <row r="28" spans="2:7" ht="40" customHeight="1" thickBot="1">
      <c r="B28" s="54"/>
      <c r="C28" s="34"/>
      <c r="D28" s="34"/>
      <c r="E28" s="664"/>
      <c r="F28" s="665"/>
      <c r="G28" s="53"/>
    </row>
    <row r="29" spans="2:7" ht="15">
      <c r="B29" s="54"/>
      <c r="C29" s="56"/>
      <c r="D29" s="56"/>
      <c r="E29" s="56"/>
      <c r="F29" s="56"/>
      <c r="G29" s="53"/>
    </row>
    <row r="30" spans="2:7" ht="15">
      <c r="B30" s="54"/>
      <c r="C30" s="56"/>
      <c r="D30" s="56"/>
      <c r="E30" s="56"/>
      <c r="F30" s="56"/>
      <c r="G30" s="53"/>
    </row>
    <row r="31" spans="2:7" ht="31.5" customHeight="1">
      <c r="B31" s="54"/>
      <c r="C31" s="659" t="s">
        <v>217</v>
      </c>
      <c r="D31" s="659"/>
      <c r="E31" s="659"/>
      <c r="F31" s="659"/>
      <c r="G31" s="53"/>
    </row>
    <row r="32" spans="2:7" ht="15" thickBot="1">
      <c r="B32" s="54"/>
      <c r="C32" s="647" t="s">
        <v>235</v>
      </c>
      <c r="D32" s="647"/>
      <c r="E32" s="651"/>
      <c r="F32" s="651"/>
      <c r="G32" s="53"/>
    </row>
    <row r="33" spans="2:7" ht="100" customHeight="1" thickBot="1">
      <c r="B33" s="54"/>
      <c r="C33" s="644"/>
      <c r="D33" s="645"/>
      <c r="E33" s="645"/>
      <c r="F33" s="646"/>
      <c r="G33" s="53"/>
    </row>
    <row r="34" spans="2:8" ht="15" thickBot="1">
      <c r="B34" s="390"/>
      <c r="C34" s="635"/>
      <c r="D34" s="636"/>
      <c r="E34" s="635"/>
      <c r="F34" s="636"/>
      <c r="G34" s="58"/>
      <c r="H34" s="392"/>
    </row>
    <row r="35" spans="2:7" ht="15" customHeight="1">
      <c r="B35" s="391"/>
      <c r="C35" s="637"/>
      <c r="D35" s="637"/>
      <c r="E35" s="637"/>
      <c r="F35" s="637"/>
      <c r="G35" s="391"/>
    </row>
    <row r="36" spans="2:7" ht="15">
      <c r="B36" s="8"/>
      <c r="C36" s="637"/>
      <c r="D36" s="637"/>
      <c r="E36" s="637"/>
      <c r="F36" s="637"/>
      <c r="G36" s="8"/>
    </row>
    <row r="37" spans="2:7" ht="15">
      <c r="B37" s="8"/>
      <c r="C37" s="634"/>
      <c r="D37" s="634"/>
      <c r="E37" s="634"/>
      <c r="F37" s="634"/>
      <c r="G37" s="8"/>
    </row>
    <row r="38" spans="2:7" ht="15">
      <c r="B38" s="8"/>
      <c r="C38" s="8"/>
      <c r="D38" s="8"/>
      <c r="E38" s="8"/>
      <c r="F38" s="8"/>
      <c r="G38" s="8"/>
    </row>
    <row r="39" spans="2:7" ht="15">
      <c r="B39" s="8"/>
      <c r="C39" s="8"/>
      <c r="D39" s="8"/>
      <c r="E39" s="8"/>
      <c r="F39" s="8"/>
      <c r="G39" s="8"/>
    </row>
    <row r="40" spans="2:7" ht="15">
      <c r="B40" s="8"/>
      <c r="C40" s="640"/>
      <c r="D40" s="640"/>
      <c r="E40" s="7"/>
      <c r="F40" s="8"/>
      <c r="G40" s="8"/>
    </row>
    <row r="41" spans="2:7" ht="15">
      <c r="B41" s="8"/>
      <c r="C41" s="640"/>
      <c r="D41" s="640"/>
      <c r="E41" s="7"/>
      <c r="F41" s="8"/>
      <c r="G41" s="8"/>
    </row>
    <row r="42" spans="2:7" ht="15">
      <c r="B42" s="8"/>
      <c r="C42" s="641"/>
      <c r="D42" s="641"/>
      <c r="E42" s="641"/>
      <c r="F42" s="641"/>
      <c r="G42" s="8"/>
    </row>
    <row r="43" spans="2:7" ht="15">
      <c r="B43" s="8"/>
      <c r="C43" s="638"/>
      <c r="D43" s="638"/>
      <c r="E43" s="643"/>
      <c r="F43" s="643"/>
      <c r="G43" s="8"/>
    </row>
    <row r="44" spans="2:7" ht="15">
      <c r="B44" s="8"/>
      <c r="C44" s="638"/>
      <c r="D44" s="638"/>
      <c r="E44" s="639"/>
      <c r="F44" s="639"/>
      <c r="G44" s="8"/>
    </row>
    <row r="45" spans="2:7" ht="15">
      <c r="B45" s="8"/>
      <c r="C45" s="8"/>
      <c r="D45" s="8"/>
      <c r="E45" s="8"/>
      <c r="F45" s="8"/>
      <c r="G45" s="8"/>
    </row>
    <row r="46" spans="2:7" ht="15">
      <c r="B46" s="8"/>
      <c r="C46" s="640"/>
      <c r="D46" s="640"/>
      <c r="E46" s="7"/>
      <c r="F46" s="8"/>
      <c r="G46" s="8"/>
    </row>
    <row r="47" spans="2:7" ht="15">
      <c r="B47" s="8"/>
      <c r="C47" s="640"/>
      <c r="D47" s="640"/>
      <c r="E47" s="642"/>
      <c r="F47" s="642"/>
      <c r="G47" s="8"/>
    </row>
    <row r="48" spans="2:7" ht="15">
      <c r="B48" s="8"/>
      <c r="C48" s="7"/>
      <c r="D48" s="7"/>
      <c r="E48" s="7"/>
      <c r="F48" s="7"/>
      <c r="G48" s="8"/>
    </row>
    <row r="49" spans="2:7" ht="15">
      <c r="B49" s="8"/>
      <c r="C49" s="638"/>
      <c r="D49" s="638"/>
      <c r="E49" s="643"/>
      <c r="F49" s="643"/>
      <c r="G49" s="8"/>
    </row>
    <row r="50" spans="2:7" ht="15">
      <c r="B50" s="8"/>
      <c r="C50" s="638"/>
      <c r="D50" s="638"/>
      <c r="E50" s="639"/>
      <c r="F50" s="639"/>
      <c r="G50" s="8"/>
    </row>
    <row r="51" spans="2:7" ht="15">
      <c r="B51" s="8"/>
      <c r="C51" s="8"/>
      <c r="D51" s="8"/>
      <c r="E51" s="8"/>
      <c r="F51" s="8"/>
      <c r="G51" s="8"/>
    </row>
    <row r="52" spans="2:7" ht="15">
      <c r="B52" s="8"/>
      <c r="C52" s="640"/>
      <c r="D52" s="640"/>
      <c r="E52" s="8"/>
      <c r="F52" s="8"/>
      <c r="G52" s="8"/>
    </row>
    <row r="53" spans="2:7" ht="15">
      <c r="B53" s="8"/>
      <c r="C53" s="640"/>
      <c r="D53" s="640"/>
      <c r="E53" s="639"/>
      <c r="F53" s="639"/>
      <c r="G53" s="8"/>
    </row>
    <row r="54" spans="2:7" ht="15">
      <c r="B54" s="8"/>
      <c r="C54" s="638"/>
      <c r="D54" s="638"/>
      <c r="E54" s="639"/>
      <c r="F54" s="639"/>
      <c r="G54" s="8"/>
    </row>
    <row r="55" spans="2:7" ht="15">
      <c r="B55" s="8"/>
      <c r="C55" s="9"/>
      <c r="D55" s="8"/>
      <c r="E55" s="9"/>
      <c r="F55" s="8"/>
      <c r="G55" s="8"/>
    </row>
    <row r="56" spans="2:7" ht="15">
      <c r="B56" s="8"/>
      <c r="C56" s="9"/>
      <c r="D56" s="9"/>
      <c r="E56" s="9"/>
      <c r="F56" s="9"/>
      <c r="G56" s="10"/>
    </row>
  </sheetData>
  <mergeCells count="55">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2:D52"/>
    <mergeCell ref="C53:D53"/>
    <mergeCell ref="E53:F53"/>
    <mergeCell ref="C47:D47"/>
    <mergeCell ref="E47:F47"/>
    <mergeCell ref="C49:D49"/>
    <mergeCell ref="E49:F49"/>
    <mergeCell ref="C33:F33"/>
    <mergeCell ref="C32:D32"/>
    <mergeCell ref="E10:F10"/>
    <mergeCell ref="E11:F11"/>
    <mergeCell ref="E12:F12"/>
    <mergeCell ref="E43:F43"/>
    <mergeCell ref="C44:D44"/>
    <mergeCell ref="E18:F18"/>
    <mergeCell ref="C54:D54"/>
    <mergeCell ref="E54:F54"/>
    <mergeCell ref="C50:D50"/>
    <mergeCell ref="E50:F50"/>
    <mergeCell ref="C40:D40"/>
    <mergeCell ref="C41:D41"/>
    <mergeCell ref="E44:F44"/>
    <mergeCell ref="C46:D46"/>
    <mergeCell ref="C42:F42"/>
    <mergeCell ref="C43:D43"/>
    <mergeCell ref="C37:D37"/>
    <mergeCell ref="E37:F37"/>
    <mergeCell ref="C34:D34"/>
    <mergeCell ref="E34:F34"/>
    <mergeCell ref="C35:D35"/>
    <mergeCell ref="E35:F35"/>
    <mergeCell ref="C36:D36"/>
    <mergeCell ref="E36:F36"/>
  </mergeCells>
  <dataValidations count="2" disablePrompts="1">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2:U95"/>
  <sheetViews>
    <sheetView zoomScale="85" zoomScaleNormal="85" workbookViewId="0" topLeftCell="B71">
      <selection activeCell="F85" sqref="F85"/>
    </sheetView>
  </sheetViews>
  <sheetFormatPr defaultColWidth="9.140625" defaultRowHeight="15"/>
  <cols>
    <col min="1" max="2" width="1.8515625" style="252" customWidth="1"/>
    <col min="3" max="3" width="45.57421875" style="252" customWidth="1"/>
    <col min="4" max="4" width="33.8515625" style="491" customWidth="1"/>
    <col min="5" max="5" width="38.421875" style="252" customWidth="1"/>
    <col min="6" max="6" width="47.421875" style="252" customWidth="1"/>
    <col min="7" max="7" width="54.140625" style="252" customWidth="1"/>
    <col min="8" max="8" width="24.00390625" style="283" customWidth="1"/>
    <col min="9" max="9" width="39.421875" style="283" customWidth="1"/>
    <col min="10" max="10" width="22.00390625" style="283" customWidth="1"/>
    <col min="11" max="11" width="24.57421875" style="252" customWidth="1"/>
    <col min="12" max="12" width="24.421875" style="252" customWidth="1"/>
    <col min="13" max="14" width="2.00390625" style="252" customWidth="1"/>
    <col min="15" max="19" width="9.140625" style="252" customWidth="1"/>
    <col min="20" max="16384" width="9.140625" style="251" customWidth="1"/>
  </cols>
  <sheetData>
    <row r="1" ht="15" thickBot="1"/>
    <row r="2" spans="2:14" ht="15" thickBot="1">
      <c r="B2" s="308"/>
      <c r="C2" s="307"/>
      <c r="D2" s="492"/>
      <c r="E2" s="307"/>
      <c r="F2" s="307"/>
      <c r="G2" s="307"/>
      <c r="H2" s="479"/>
      <c r="I2" s="479"/>
      <c r="J2" s="479"/>
      <c r="K2" s="307"/>
      <c r="L2" s="307"/>
      <c r="M2" s="306"/>
      <c r="N2" s="253"/>
    </row>
    <row r="3" spans="1:19" ht="20.5" thickBot="1">
      <c r="A3" s="6"/>
      <c r="B3" s="85"/>
      <c r="C3" s="666" t="s">
        <v>672</v>
      </c>
      <c r="D3" s="667"/>
      <c r="E3" s="667"/>
      <c r="F3" s="667"/>
      <c r="G3" s="668"/>
      <c r="H3" s="480"/>
      <c r="I3" s="480"/>
      <c r="J3" s="480"/>
      <c r="K3" s="305"/>
      <c r="L3" s="305"/>
      <c r="M3" s="304"/>
      <c r="N3" s="149"/>
      <c r="O3" s="6"/>
      <c r="P3" s="6"/>
      <c r="Q3" s="6"/>
      <c r="R3" s="6"/>
      <c r="S3" s="6"/>
    </row>
    <row r="4" spans="1:19" ht="15">
      <c r="A4" s="6"/>
      <c r="B4" s="85"/>
      <c r="C4" s="305"/>
      <c r="D4" s="493"/>
      <c r="E4" s="305"/>
      <c r="F4" s="305"/>
      <c r="G4" s="305"/>
      <c r="H4" s="480"/>
      <c r="I4" s="480"/>
      <c r="J4" s="480"/>
      <c r="K4" s="305"/>
      <c r="L4" s="305"/>
      <c r="M4" s="304"/>
      <c r="N4" s="149"/>
      <c r="O4" s="6"/>
      <c r="P4" s="6"/>
      <c r="Q4" s="6"/>
      <c r="R4" s="6"/>
      <c r="S4" s="6"/>
    </row>
    <row r="5" spans="2:14" ht="15">
      <c r="B5" s="259"/>
      <c r="C5" s="295"/>
      <c r="D5" s="340"/>
      <c r="E5" s="295"/>
      <c r="F5" s="295"/>
      <c r="G5" s="295"/>
      <c r="H5" s="481"/>
      <c r="I5" s="481"/>
      <c r="J5" s="481"/>
      <c r="K5" s="295"/>
      <c r="L5" s="295"/>
      <c r="M5" s="260"/>
      <c r="N5" s="253"/>
    </row>
    <row r="6" spans="2:14" ht="15">
      <c r="B6" s="259"/>
      <c r="C6" s="263" t="s">
        <v>671</v>
      </c>
      <c r="D6" s="340"/>
      <c r="E6" s="295"/>
      <c r="F6" s="295"/>
      <c r="G6" s="295"/>
      <c r="H6" s="481"/>
      <c r="I6" s="481"/>
      <c r="J6" s="481"/>
      <c r="K6" s="295"/>
      <c r="L6" s="295"/>
      <c r="M6" s="260"/>
      <c r="N6" s="253"/>
    </row>
    <row r="7" spans="2:14" ht="15" thickBot="1">
      <c r="B7" s="259"/>
      <c r="C7" s="295"/>
      <c r="D7" s="340"/>
      <c r="E7" s="295"/>
      <c r="F7" s="295"/>
      <c r="G7" s="295"/>
      <c r="H7" s="481"/>
      <c r="I7" s="481"/>
      <c r="J7" s="481"/>
      <c r="K7" s="295"/>
      <c r="L7" s="295"/>
      <c r="M7" s="260"/>
      <c r="N7" s="253"/>
    </row>
    <row r="8" spans="2:14" ht="51" customHeight="1" thickBot="1">
      <c r="B8" s="259"/>
      <c r="C8" s="303" t="s">
        <v>754</v>
      </c>
      <c r="D8" s="681"/>
      <c r="E8" s="681"/>
      <c r="F8" s="681"/>
      <c r="G8" s="682"/>
      <c r="H8" s="481"/>
      <c r="I8" s="481"/>
      <c r="J8" s="481"/>
      <c r="K8" s="295"/>
      <c r="L8" s="295"/>
      <c r="M8" s="260"/>
      <c r="N8" s="253"/>
    </row>
    <row r="9" spans="2:14" ht="15" thickBot="1">
      <c r="B9" s="259"/>
      <c r="C9" s="295"/>
      <c r="D9" s="340"/>
      <c r="E9" s="295"/>
      <c r="F9" s="295"/>
      <c r="G9" s="295"/>
      <c r="H9" s="481"/>
      <c r="I9" s="481"/>
      <c r="J9" s="481"/>
      <c r="K9" s="295"/>
      <c r="L9" s="295"/>
      <c r="M9" s="260"/>
      <c r="N9" s="253"/>
    </row>
    <row r="10" spans="2:14" ht="84">
      <c r="B10" s="259"/>
      <c r="C10" s="302" t="s">
        <v>755</v>
      </c>
      <c r="D10" s="473" t="s">
        <v>756</v>
      </c>
      <c r="E10" s="279" t="s">
        <v>757</v>
      </c>
      <c r="F10" s="279" t="s">
        <v>670</v>
      </c>
      <c r="G10" s="279" t="s">
        <v>758</v>
      </c>
      <c r="H10" s="473" t="s">
        <v>759</v>
      </c>
      <c r="I10" s="473" t="s">
        <v>669</v>
      </c>
      <c r="J10" s="473" t="s">
        <v>760</v>
      </c>
      <c r="K10" s="279" t="s">
        <v>761</v>
      </c>
      <c r="L10" s="278" t="s">
        <v>762</v>
      </c>
      <c r="M10" s="260"/>
      <c r="N10" s="266"/>
    </row>
    <row r="11" spans="2:14" ht="132" customHeight="1">
      <c r="B11" s="259"/>
      <c r="C11" s="271" t="s">
        <v>668</v>
      </c>
      <c r="D11" s="478"/>
      <c r="E11" s="301"/>
      <c r="F11" s="270" t="s">
        <v>903</v>
      </c>
      <c r="G11" s="270" t="s">
        <v>917</v>
      </c>
      <c r="H11" s="301" t="s">
        <v>1059</v>
      </c>
      <c r="I11" s="301" t="s">
        <v>936</v>
      </c>
      <c r="J11" s="301" t="s">
        <v>1060</v>
      </c>
      <c r="K11" s="478" t="s">
        <v>1042</v>
      </c>
      <c r="L11" s="478" t="s">
        <v>1042</v>
      </c>
      <c r="M11" s="267"/>
      <c r="N11" s="266"/>
    </row>
    <row r="12" spans="2:14" ht="285">
      <c r="B12" s="259"/>
      <c r="C12" s="271" t="s">
        <v>667</v>
      </c>
      <c r="D12" s="478"/>
      <c r="E12" s="301"/>
      <c r="F12" s="270" t="s">
        <v>904</v>
      </c>
      <c r="G12" s="270" t="s">
        <v>930</v>
      </c>
      <c r="H12" s="301" t="s">
        <v>931</v>
      </c>
      <c r="I12" s="301" t="s">
        <v>937</v>
      </c>
      <c r="J12" s="301" t="s">
        <v>1060</v>
      </c>
      <c r="K12" s="478" t="s">
        <v>1042</v>
      </c>
      <c r="L12" s="478" t="s">
        <v>1042</v>
      </c>
      <c r="M12" s="267"/>
      <c r="N12" s="266"/>
    </row>
    <row r="13" spans="2:14" ht="225">
      <c r="B13" s="259"/>
      <c r="C13" s="271" t="s">
        <v>666</v>
      </c>
      <c r="D13" s="478"/>
      <c r="E13" s="301"/>
      <c r="F13" s="270" t="s">
        <v>905</v>
      </c>
      <c r="G13" s="270" t="s">
        <v>918</v>
      </c>
      <c r="H13" s="301" t="s">
        <v>932</v>
      </c>
      <c r="I13" s="301" t="s">
        <v>937</v>
      </c>
      <c r="J13" s="301" t="s">
        <v>1060</v>
      </c>
      <c r="K13" s="478" t="s">
        <v>1042</v>
      </c>
      <c r="L13" s="478" t="s">
        <v>1042</v>
      </c>
      <c r="M13" s="267"/>
      <c r="N13" s="266"/>
    </row>
    <row r="14" spans="2:14" ht="165">
      <c r="B14" s="259"/>
      <c r="C14" s="271" t="s">
        <v>665</v>
      </c>
      <c r="D14" s="478"/>
      <c r="E14" s="301"/>
      <c r="F14" s="270" t="s">
        <v>908</v>
      </c>
      <c r="G14" s="270" t="s">
        <v>919</v>
      </c>
      <c r="H14" s="301" t="s">
        <v>933</v>
      </c>
      <c r="I14" s="301" t="s">
        <v>938</v>
      </c>
      <c r="J14" s="301" t="s">
        <v>1060</v>
      </c>
      <c r="K14" s="478" t="s">
        <v>1042</v>
      </c>
      <c r="L14" s="478" t="s">
        <v>1042</v>
      </c>
      <c r="M14" s="267"/>
      <c r="N14" s="266"/>
    </row>
    <row r="15" spans="2:14" ht="135">
      <c r="B15" s="259"/>
      <c r="C15" s="271" t="s">
        <v>664</v>
      </c>
      <c r="D15" s="478"/>
      <c r="E15" s="301"/>
      <c r="F15" s="270" t="s">
        <v>907</v>
      </c>
      <c r="G15" s="270" t="s">
        <v>920</v>
      </c>
      <c r="H15" s="301" t="s">
        <v>933</v>
      </c>
      <c r="I15" s="301" t="s">
        <v>938</v>
      </c>
      <c r="J15" s="301" t="s">
        <v>1060</v>
      </c>
      <c r="K15" s="478" t="s">
        <v>1042</v>
      </c>
      <c r="L15" s="478" t="s">
        <v>1042</v>
      </c>
      <c r="M15" s="267"/>
      <c r="N15" s="266"/>
    </row>
    <row r="16" spans="2:14" ht="135">
      <c r="B16" s="259"/>
      <c r="C16" s="271" t="s">
        <v>1061</v>
      </c>
      <c r="D16" s="478"/>
      <c r="E16" s="301"/>
      <c r="F16" s="270" t="s">
        <v>906</v>
      </c>
      <c r="G16" s="270" t="s">
        <v>921</v>
      </c>
      <c r="H16" s="301" t="s">
        <v>934</v>
      </c>
      <c r="I16" s="301" t="s">
        <v>939</v>
      </c>
      <c r="J16" s="301" t="s">
        <v>1060</v>
      </c>
      <c r="K16" s="478" t="s">
        <v>1042</v>
      </c>
      <c r="L16" s="478" t="s">
        <v>1042</v>
      </c>
      <c r="M16" s="267"/>
      <c r="N16" s="266"/>
    </row>
    <row r="17" spans="2:14" ht="135">
      <c r="B17" s="259"/>
      <c r="C17" s="271" t="s">
        <v>663</v>
      </c>
      <c r="D17" s="478"/>
      <c r="E17" s="301"/>
      <c r="F17" s="270" t="s">
        <v>909</v>
      </c>
      <c r="G17" s="270" t="s">
        <v>922</v>
      </c>
      <c r="H17" s="301" t="s">
        <v>1062</v>
      </c>
      <c r="I17" s="301" t="s">
        <v>940</v>
      </c>
      <c r="J17" s="301" t="s">
        <v>1060</v>
      </c>
      <c r="K17" s="478" t="s">
        <v>1042</v>
      </c>
      <c r="L17" s="478" t="s">
        <v>1042</v>
      </c>
      <c r="M17" s="267"/>
      <c r="N17" s="266"/>
    </row>
    <row r="18" spans="2:14" ht="135">
      <c r="B18" s="259"/>
      <c r="C18" s="271" t="s">
        <v>662</v>
      </c>
      <c r="D18" s="478"/>
      <c r="E18" s="301"/>
      <c r="F18" s="270" t="s">
        <v>910</v>
      </c>
      <c r="G18" s="270" t="s">
        <v>923</v>
      </c>
      <c r="H18" s="301" t="s">
        <v>933</v>
      </c>
      <c r="I18" s="301" t="s">
        <v>938</v>
      </c>
      <c r="J18" s="301" t="s">
        <v>1060</v>
      </c>
      <c r="K18" s="478" t="s">
        <v>1042</v>
      </c>
      <c r="L18" s="478" t="s">
        <v>1042</v>
      </c>
      <c r="M18" s="267"/>
      <c r="N18" s="266"/>
    </row>
    <row r="19" spans="2:14" ht="135">
      <c r="B19" s="259"/>
      <c r="C19" s="271" t="s">
        <v>661</v>
      </c>
      <c r="D19" s="478"/>
      <c r="E19" s="301"/>
      <c r="F19" s="270" t="s">
        <v>911</v>
      </c>
      <c r="G19" s="270" t="s">
        <v>941</v>
      </c>
      <c r="H19" s="301" t="s">
        <v>935</v>
      </c>
      <c r="I19" s="301" t="s">
        <v>942</v>
      </c>
      <c r="J19" s="301" t="s">
        <v>1060</v>
      </c>
      <c r="K19" s="478" t="s">
        <v>1042</v>
      </c>
      <c r="L19" s="478" t="s">
        <v>1042</v>
      </c>
      <c r="M19" s="267"/>
      <c r="N19" s="266"/>
    </row>
    <row r="20" spans="2:14" ht="165">
      <c r="B20" s="259"/>
      <c r="C20" s="271" t="s">
        <v>660</v>
      </c>
      <c r="D20" s="478"/>
      <c r="E20" s="301"/>
      <c r="F20" s="270" t="s">
        <v>912</v>
      </c>
      <c r="G20" s="270" t="s">
        <v>924</v>
      </c>
      <c r="H20" s="301" t="s">
        <v>1063</v>
      </c>
      <c r="I20" s="301" t="s">
        <v>1064</v>
      </c>
      <c r="J20" s="301" t="s">
        <v>1060</v>
      </c>
      <c r="K20" s="478" t="s">
        <v>1042</v>
      </c>
      <c r="L20" s="478" t="s">
        <v>1042</v>
      </c>
      <c r="M20" s="267"/>
      <c r="N20" s="266"/>
    </row>
    <row r="21" spans="2:14" ht="180">
      <c r="B21" s="259"/>
      <c r="C21" s="271" t="s">
        <v>659</v>
      </c>
      <c r="D21" s="478"/>
      <c r="E21" s="301"/>
      <c r="F21" s="270" t="s">
        <v>1065</v>
      </c>
      <c r="G21" s="270" t="s">
        <v>925</v>
      </c>
      <c r="H21" s="301" t="s">
        <v>1066</v>
      </c>
      <c r="I21" s="301" t="s">
        <v>943</v>
      </c>
      <c r="J21" s="301" t="s">
        <v>1060</v>
      </c>
      <c r="K21" s="478" t="s">
        <v>1042</v>
      </c>
      <c r="L21" s="478" t="s">
        <v>1042</v>
      </c>
      <c r="M21" s="267"/>
      <c r="N21" s="266"/>
    </row>
    <row r="22" spans="2:14" ht="330">
      <c r="B22" s="259"/>
      <c r="C22" s="271" t="s">
        <v>658</v>
      </c>
      <c r="D22" s="478"/>
      <c r="E22" s="301"/>
      <c r="F22" s="270" t="s">
        <v>913</v>
      </c>
      <c r="G22" s="270" t="s">
        <v>926</v>
      </c>
      <c r="H22" s="301" t="s">
        <v>944</v>
      </c>
      <c r="I22" s="301" t="s">
        <v>1067</v>
      </c>
      <c r="J22" s="301" t="s">
        <v>1060</v>
      </c>
      <c r="K22" s="478" t="s">
        <v>1042</v>
      </c>
      <c r="L22" s="478" t="s">
        <v>1042</v>
      </c>
      <c r="M22" s="267"/>
      <c r="N22" s="266"/>
    </row>
    <row r="23" spans="2:14" ht="52" customHeight="1">
      <c r="B23" s="259"/>
      <c r="C23" s="271" t="s">
        <v>657</v>
      </c>
      <c r="D23" s="478"/>
      <c r="E23" s="301"/>
      <c r="F23" s="270" t="s">
        <v>914</v>
      </c>
      <c r="G23" s="270" t="s">
        <v>927</v>
      </c>
      <c r="H23" s="301" t="s">
        <v>945</v>
      </c>
      <c r="I23" s="301" t="s">
        <v>1068</v>
      </c>
      <c r="J23" s="301" t="s">
        <v>1060</v>
      </c>
      <c r="K23" s="478" t="s">
        <v>1042</v>
      </c>
      <c r="L23" s="478" t="s">
        <v>1042</v>
      </c>
      <c r="M23" s="267"/>
      <c r="N23" s="266"/>
    </row>
    <row r="24" spans="2:14" ht="210">
      <c r="B24" s="259"/>
      <c r="C24" s="271" t="s">
        <v>656</v>
      </c>
      <c r="D24" s="478"/>
      <c r="E24" s="301"/>
      <c r="F24" s="270" t="s">
        <v>915</v>
      </c>
      <c r="G24" s="270" t="s">
        <v>928</v>
      </c>
      <c r="H24" s="301" t="s">
        <v>1069</v>
      </c>
      <c r="I24" s="301" t="s">
        <v>946</v>
      </c>
      <c r="J24" s="301" t="s">
        <v>1060</v>
      </c>
      <c r="K24" s="478" t="s">
        <v>1042</v>
      </c>
      <c r="L24" s="478" t="s">
        <v>1042</v>
      </c>
      <c r="M24" s="267"/>
      <c r="N24" s="266"/>
    </row>
    <row r="25" spans="2:14" ht="135.75" thickBot="1">
      <c r="B25" s="259"/>
      <c r="C25" s="300" t="s">
        <v>655</v>
      </c>
      <c r="D25" s="494"/>
      <c r="E25" s="299"/>
      <c r="F25" s="298" t="s">
        <v>916</v>
      </c>
      <c r="G25" s="298" t="s">
        <v>929</v>
      </c>
      <c r="H25" s="299" t="s">
        <v>947</v>
      </c>
      <c r="I25" s="299" t="s">
        <v>948</v>
      </c>
      <c r="J25" s="301" t="s">
        <v>1060</v>
      </c>
      <c r="K25" s="478" t="s">
        <v>1042</v>
      </c>
      <c r="L25" s="478" t="s">
        <v>1042</v>
      </c>
      <c r="M25" s="267"/>
      <c r="N25" s="266"/>
    </row>
    <row r="26" spans="2:14" ht="15">
      <c r="B26" s="259"/>
      <c r="C26" s="261"/>
      <c r="D26" s="495"/>
      <c r="E26" s="261"/>
      <c r="F26" s="261"/>
      <c r="G26" s="261"/>
      <c r="H26" s="285"/>
      <c r="I26" s="285"/>
      <c r="J26" s="285"/>
      <c r="K26" s="261"/>
      <c r="L26" s="261"/>
      <c r="M26" s="260"/>
      <c r="N26" s="253"/>
    </row>
    <row r="27" spans="2:14" ht="15">
      <c r="B27" s="259"/>
      <c r="C27" s="261"/>
      <c r="D27" s="495"/>
      <c r="E27" s="261"/>
      <c r="F27" s="261"/>
      <c r="G27" s="261"/>
      <c r="H27" s="285"/>
      <c r="I27" s="285"/>
      <c r="J27" s="285"/>
      <c r="K27" s="261"/>
      <c r="L27" s="261"/>
      <c r="M27" s="260"/>
      <c r="N27" s="253"/>
    </row>
    <row r="28" spans="2:14" ht="15">
      <c r="B28" s="259"/>
      <c r="C28" s="263" t="s">
        <v>654</v>
      </c>
      <c r="D28" s="495"/>
      <c r="E28" s="261"/>
      <c r="F28" s="261"/>
      <c r="G28" s="261"/>
      <c r="H28" s="285"/>
      <c r="I28" s="285"/>
      <c r="J28" s="285"/>
      <c r="K28" s="261"/>
      <c r="L28" s="261"/>
      <c r="M28" s="260"/>
      <c r="N28" s="253"/>
    </row>
    <row r="29" spans="2:14" ht="15" thickBot="1">
      <c r="B29" s="259"/>
      <c r="C29" s="263"/>
      <c r="D29" s="495"/>
      <c r="E29" s="261"/>
      <c r="F29" s="261"/>
      <c r="G29" s="261"/>
      <c r="H29" s="285"/>
      <c r="I29" s="285"/>
      <c r="J29" s="285"/>
      <c r="K29" s="261"/>
      <c r="L29" s="261"/>
      <c r="M29" s="260"/>
      <c r="N29" s="253"/>
    </row>
    <row r="30" spans="1:19" s="291" customFormat="1" ht="40" customHeight="1">
      <c r="A30" s="292"/>
      <c r="B30" s="296"/>
      <c r="C30" s="669" t="s">
        <v>653</v>
      </c>
      <c r="D30" s="670"/>
      <c r="E30" s="675" t="s">
        <v>949</v>
      </c>
      <c r="F30" s="675"/>
      <c r="G30" s="676"/>
      <c r="H30" s="481"/>
      <c r="I30" s="481"/>
      <c r="J30" s="481"/>
      <c r="K30" s="295"/>
      <c r="L30" s="295"/>
      <c r="M30" s="294"/>
      <c r="N30" s="293"/>
      <c r="O30" s="292"/>
      <c r="P30" s="292"/>
      <c r="Q30" s="292"/>
      <c r="R30" s="292"/>
      <c r="S30" s="292"/>
    </row>
    <row r="31" spans="1:19" s="291" customFormat="1" ht="40" customHeight="1">
      <c r="A31" s="292"/>
      <c r="B31" s="296"/>
      <c r="C31" s="671" t="s">
        <v>652</v>
      </c>
      <c r="D31" s="672"/>
      <c r="E31" s="677" t="s">
        <v>949</v>
      </c>
      <c r="F31" s="677"/>
      <c r="G31" s="678"/>
      <c r="H31" s="481"/>
      <c r="I31" s="481"/>
      <c r="J31" s="481"/>
      <c r="K31" s="295"/>
      <c r="L31" s="295"/>
      <c r="M31" s="294"/>
      <c r="N31" s="293"/>
      <c r="O31" s="292"/>
      <c r="P31" s="292"/>
      <c r="Q31" s="292"/>
      <c r="R31" s="292"/>
      <c r="S31" s="292"/>
    </row>
    <row r="32" spans="1:19" s="291" customFormat="1" ht="40" customHeight="1" thickBot="1">
      <c r="A32" s="292"/>
      <c r="B32" s="296"/>
      <c r="C32" s="673" t="s">
        <v>651</v>
      </c>
      <c r="D32" s="674"/>
      <c r="E32" s="679"/>
      <c r="F32" s="679"/>
      <c r="G32" s="680"/>
      <c r="H32" s="481"/>
      <c r="I32" s="481"/>
      <c r="J32" s="481"/>
      <c r="K32" s="295"/>
      <c r="L32" s="295"/>
      <c r="M32" s="294"/>
      <c r="N32" s="293"/>
      <c r="O32" s="292"/>
      <c r="P32" s="292"/>
      <c r="Q32" s="292"/>
      <c r="R32" s="292"/>
      <c r="S32" s="292"/>
    </row>
    <row r="33" spans="1:19" s="291" customFormat="1" ht="14">
      <c r="A33" s="292"/>
      <c r="B33" s="296"/>
      <c r="C33" s="282"/>
      <c r="D33" s="340"/>
      <c r="E33" s="295"/>
      <c r="F33" s="295"/>
      <c r="G33" s="295"/>
      <c r="H33" s="481"/>
      <c r="I33" s="481"/>
      <c r="J33" s="481"/>
      <c r="K33" s="295"/>
      <c r="L33" s="295"/>
      <c r="M33" s="294"/>
      <c r="N33" s="293"/>
      <c r="O33" s="292"/>
      <c r="P33" s="292"/>
      <c r="Q33" s="292"/>
      <c r="R33" s="292"/>
      <c r="S33" s="292"/>
    </row>
    <row r="34" spans="2:14" ht="15">
      <c r="B34" s="259"/>
      <c r="C34" s="282"/>
      <c r="D34" s="495"/>
      <c r="E34" s="261"/>
      <c r="F34" s="261"/>
      <c r="G34" s="261"/>
      <c r="H34" s="285"/>
      <c r="I34" s="285"/>
      <c r="J34" s="285"/>
      <c r="K34" s="261"/>
      <c r="L34" s="261"/>
      <c r="M34" s="260"/>
      <c r="N34" s="253"/>
    </row>
    <row r="35" spans="2:19" ht="15">
      <c r="B35" s="259"/>
      <c r="C35" s="700" t="s">
        <v>650</v>
      </c>
      <c r="D35" s="700"/>
      <c r="E35" s="290"/>
      <c r="F35" s="290"/>
      <c r="G35" s="290"/>
      <c r="H35" s="482"/>
      <c r="I35" s="482"/>
      <c r="J35" s="482"/>
      <c r="K35" s="290"/>
      <c r="L35" s="290"/>
      <c r="M35" s="289"/>
      <c r="N35" s="288"/>
      <c r="O35" s="281"/>
      <c r="P35" s="281"/>
      <c r="Q35" s="281"/>
      <c r="R35" s="281"/>
      <c r="S35" s="281"/>
    </row>
    <row r="36" spans="2:19" ht="15" thickBot="1">
      <c r="B36" s="259"/>
      <c r="C36" s="287"/>
      <c r="D36" s="496"/>
      <c r="E36" s="290"/>
      <c r="F36" s="290"/>
      <c r="G36" s="290"/>
      <c r="H36" s="482"/>
      <c r="I36" s="482"/>
      <c r="J36" s="482"/>
      <c r="K36" s="290"/>
      <c r="L36" s="290"/>
      <c r="M36" s="289"/>
      <c r="N36" s="288"/>
      <c r="O36" s="281"/>
      <c r="P36" s="281"/>
      <c r="Q36" s="281"/>
      <c r="R36" s="281"/>
      <c r="S36" s="281"/>
    </row>
    <row r="37" spans="2:14" ht="40" customHeight="1">
      <c r="B37" s="259"/>
      <c r="C37" s="669" t="s">
        <v>649</v>
      </c>
      <c r="D37" s="670"/>
      <c r="E37" s="692"/>
      <c r="F37" s="692"/>
      <c r="G37" s="693"/>
      <c r="H37" s="285"/>
      <c r="I37" s="285"/>
      <c r="J37" s="285"/>
      <c r="K37" s="261"/>
      <c r="L37" s="261"/>
      <c r="M37" s="260"/>
      <c r="N37" s="253"/>
    </row>
    <row r="38" spans="2:14" ht="40" customHeight="1" thickBot="1">
      <c r="B38" s="259"/>
      <c r="C38" s="688" t="s">
        <v>648</v>
      </c>
      <c r="D38" s="689"/>
      <c r="E38" s="690"/>
      <c r="F38" s="690"/>
      <c r="G38" s="691"/>
      <c r="H38" s="285"/>
      <c r="I38" s="285"/>
      <c r="J38" s="285"/>
      <c r="K38" s="261"/>
      <c r="L38" s="261"/>
      <c r="M38" s="260"/>
      <c r="N38" s="253"/>
    </row>
    <row r="39" spans="2:14" ht="15">
      <c r="B39" s="259"/>
      <c r="C39" s="282"/>
      <c r="D39" s="495"/>
      <c r="E39" s="261"/>
      <c r="F39" s="261"/>
      <c r="G39" s="261"/>
      <c r="H39" s="285"/>
      <c r="I39" s="285"/>
      <c r="J39" s="285"/>
      <c r="K39" s="261"/>
      <c r="L39" s="261"/>
      <c r="M39" s="260"/>
      <c r="N39" s="253"/>
    </row>
    <row r="40" spans="2:14" ht="15">
      <c r="B40" s="259"/>
      <c r="C40" s="282"/>
      <c r="D40" s="495"/>
      <c r="E40" s="261"/>
      <c r="F40" s="261"/>
      <c r="G40" s="261"/>
      <c r="H40" s="285"/>
      <c r="I40" s="285"/>
      <c r="J40" s="285"/>
      <c r="K40" s="261"/>
      <c r="L40" s="261"/>
      <c r="M40" s="260"/>
      <c r="N40" s="253"/>
    </row>
    <row r="41" spans="2:19" ht="15" customHeight="1">
      <c r="B41" s="259"/>
      <c r="C41" s="700" t="s">
        <v>647</v>
      </c>
      <c r="D41" s="700"/>
      <c r="E41" s="277"/>
      <c r="F41" s="277"/>
      <c r="G41" s="277"/>
      <c r="H41" s="483"/>
      <c r="I41" s="483"/>
      <c r="J41" s="483"/>
      <c r="K41" s="277"/>
      <c r="L41" s="277"/>
      <c r="M41" s="276"/>
      <c r="N41" s="275"/>
      <c r="O41" s="274"/>
      <c r="P41" s="274"/>
      <c r="Q41" s="274"/>
      <c r="R41" s="274"/>
      <c r="S41" s="274"/>
    </row>
    <row r="42" spans="2:19" ht="15" thickBot="1">
      <c r="B42" s="259"/>
      <c r="C42" s="287"/>
      <c r="D42" s="497"/>
      <c r="E42" s="277"/>
      <c r="F42" s="277"/>
      <c r="G42" s="277"/>
      <c r="H42" s="483"/>
      <c r="I42" s="483"/>
      <c r="J42" s="483"/>
      <c r="K42" s="277"/>
      <c r="L42" s="277"/>
      <c r="M42" s="276"/>
      <c r="N42" s="275"/>
      <c r="O42" s="274"/>
      <c r="P42" s="274"/>
      <c r="Q42" s="274"/>
      <c r="R42" s="274"/>
      <c r="S42" s="274"/>
    </row>
    <row r="43" spans="1:19" s="11" customFormat="1" ht="40" customHeight="1">
      <c r="A43" s="283"/>
      <c r="B43" s="286"/>
      <c r="C43" s="694" t="s">
        <v>646</v>
      </c>
      <c r="D43" s="695"/>
      <c r="E43" s="698" t="s">
        <v>1070</v>
      </c>
      <c r="F43" s="698"/>
      <c r="G43" s="699"/>
      <c r="H43" s="285"/>
      <c r="I43" s="285"/>
      <c r="J43" s="285"/>
      <c r="K43" s="285"/>
      <c r="L43" s="285"/>
      <c r="M43" s="284"/>
      <c r="N43" s="104"/>
      <c r="O43" s="283"/>
      <c r="P43" s="283"/>
      <c r="Q43" s="283"/>
      <c r="R43" s="283"/>
      <c r="S43" s="283"/>
    </row>
    <row r="44" spans="1:19" s="11" customFormat="1" ht="40" customHeight="1">
      <c r="A44" s="283"/>
      <c r="B44" s="286"/>
      <c r="C44" s="696" t="s">
        <v>645</v>
      </c>
      <c r="D44" s="697"/>
      <c r="E44" s="683" t="s">
        <v>11</v>
      </c>
      <c r="F44" s="683"/>
      <c r="G44" s="684"/>
      <c r="H44" s="285"/>
      <c r="I44" s="285"/>
      <c r="J44" s="285"/>
      <c r="K44" s="285"/>
      <c r="L44" s="285"/>
      <c r="M44" s="284"/>
      <c r="N44" s="104"/>
      <c r="O44" s="283"/>
      <c r="P44" s="283"/>
      <c r="Q44" s="283"/>
      <c r="R44" s="283"/>
      <c r="S44" s="283"/>
    </row>
    <row r="45" spans="1:19" s="11" customFormat="1" ht="40" customHeight="1">
      <c r="A45" s="283"/>
      <c r="B45" s="286"/>
      <c r="C45" s="696" t="s">
        <v>644</v>
      </c>
      <c r="D45" s="697"/>
      <c r="E45" s="685" t="s">
        <v>1071</v>
      </c>
      <c r="F45" s="683"/>
      <c r="G45" s="684"/>
      <c r="H45" s="285"/>
      <c r="I45" s="285"/>
      <c r="J45" s="285"/>
      <c r="K45" s="285"/>
      <c r="L45" s="285"/>
      <c r="M45" s="284"/>
      <c r="N45" s="104"/>
      <c r="O45" s="283"/>
      <c r="P45" s="283"/>
      <c r="Q45" s="283"/>
      <c r="R45" s="283"/>
      <c r="S45" s="283"/>
    </row>
    <row r="46" spans="1:19" s="11" customFormat="1" ht="40" customHeight="1" thickBot="1">
      <c r="A46" s="283"/>
      <c r="B46" s="286"/>
      <c r="C46" s="688" t="s">
        <v>643</v>
      </c>
      <c r="D46" s="689"/>
      <c r="E46" s="686" t="s">
        <v>11</v>
      </c>
      <c r="F46" s="686"/>
      <c r="G46" s="687"/>
      <c r="H46" s="285"/>
      <c r="I46" s="285"/>
      <c r="J46" s="285"/>
      <c r="K46" s="285"/>
      <c r="L46" s="285"/>
      <c r="M46" s="284"/>
      <c r="N46" s="104"/>
      <c r="O46" s="283"/>
      <c r="P46" s="283"/>
      <c r="Q46" s="283"/>
      <c r="R46" s="283"/>
      <c r="S46" s="283"/>
    </row>
    <row r="47" spans="2:14" ht="15">
      <c r="B47" s="259"/>
      <c r="C47" s="268"/>
      <c r="D47" s="495"/>
      <c r="E47" s="261"/>
      <c r="F47" s="261"/>
      <c r="G47" s="261"/>
      <c r="H47" s="285"/>
      <c r="I47" s="285"/>
      <c r="J47" s="285"/>
      <c r="K47" s="261"/>
      <c r="L47" s="261"/>
      <c r="M47" s="260"/>
      <c r="N47" s="253"/>
    </row>
    <row r="48" spans="2:14" ht="15">
      <c r="B48" s="259"/>
      <c r="C48" s="261"/>
      <c r="D48" s="495"/>
      <c r="E48" s="261"/>
      <c r="F48" s="261"/>
      <c r="G48" s="261"/>
      <c r="H48" s="285"/>
      <c r="I48" s="285"/>
      <c r="J48" s="285"/>
      <c r="K48" s="261"/>
      <c r="L48" s="261"/>
      <c r="M48" s="260"/>
      <c r="N48" s="253"/>
    </row>
    <row r="49" spans="2:14" ht="15">
      <c r="B49" s="259"/>
      <c r="C49" s="263" t="s">
        <v>792</v>
      </c>
      <c r="D49" s="495"/>
      <c r="E49" s="261"/>
      <c r="F49" s="261"/>
      <c r="G49" s="261"/>
      <c r="H49" s="285"/>
      <c r="I49" s="285"/>
      <c r="J49" s="285"/>
      <c r="K49" s="261"/>
      <c r="L49" s="261"/>
      <c r="M49" s="260"/>
      <c r="N49" s="253"/>
    </row>
    <row r="50" spans="2:14" ht="15" thickBot="1">
      <c r="B50" s="259"/>
      <c r="C50" s="261"/>
      <c r="D50" s="498"/>
      <c r="E50" s="261"/>
      <c r="F50" s="261"/>
      <c r="G50" s="261"/>
      <c r="H50" s="285"/>
      <c r="I50" s="285"/>
      <c r="J50" s="285"/>
      <c r="K50" s="261"/>
      <c r="L50" s="261"/>
      <c r="M50" s="260"/>
      <c r="N50" s="253"/>
    </row>
    <row r="51" spans="2:21" ht="50.15" customHeight="1" thickBot="1">
      <c r="B51" s="259"/>
      <c r="C51" s="694" t="s">
        <v>793</v>
      </c>
      <c r="D51" s="695"/>
      <c r="E51" s="701"/>
      <c r="F51" s="701"/>
      <c r="G51" s="702"/>
      <c r="H51" s="484"/>
      <c r="I51" s="484"/>
      <c r="J51" s="484"/>
      <c r="K51" s="268"/>
      <c r="L51" s="268"/>
      <c r="M51" s="267"/>
      <c r="N51" s="266"/>
      <c r="O51" s="265"/>
      <c r="P51" s="265"/>
      <c r="Q51" s="265"/>
      <c r="R51" s="265"/>
      <c r="S51" s="265"/>
      <c r="T51" s="264"/>
      <c r="U51" s="264"/>
    </row>
    <row r="52" spans="2:21" ht="50.15" customHeight="1" thickBot="1">
      <c r="B52" s="259"/>
      <c r="C52" s="696" t="s">
        <v>642</v>
      </c>
      <c r="D52" s="697"/>
      <c r="E52" s="698" t="s">
        <v>1070</v>
      </c>
      <c r="F52" s="698"/>
      <c r="G52" s="699"/>
      <c r="H52" s="484"/>
      <c r="I52" s="484"/>
      <c r="J52" s="484"/>
      <c r="K52" s="268"/>
      <c r="L52" s="268"/>
      <c r="M52" s="267"/>
      <c r="N52" s="266"/>
      <c r="O52" s="265"/>
      <c r="P52" s="265"/>
      <c r="Q52" s="265"/>
      <c r="R52" s="265"/>
      <c r="S52" s="265"/>
      <c r="T52" s="264"/>
      <c r="U52" s="264"/>
    </row>
    <row r="53" spans="2:21" ht="50.15" customHeight="1" thickBot="1">
      <c r="B53" s="259"/>
      <c r="C53" s="688" t="s">
        <v>794</v>
      </c>
      <c r="D53" s="689"/>
      <c r="E53" s="698" t="s">
        <v>18</v>
      </c>
      <c r="F53" s="698"/>
      <c r="G53" s="699"/>
      <c r="H53" s="484"/>
      <c r="I53" s="484"/>
      <c r="J53" s="484"/>
      <c r="K53" s="268"/>
      <c r="L53" s="268"/>
      <c r="M53" s="267"/>
      <c r="N53" s="266"/>
      <c r="O53" s="265"/>
      <c r="P53" s="265"/>
      <c r="Q53" s="265"/>
      <c r="R53" s="265"/>
      <c r="S53" s="265"/>
      <c r="T53" s="264"/>
      <c r="U53" s="264"/>
    </row>
    <row r="54" spans="1:14" ht="15" customHeight="1" thickBot="1">
      <c r="A54" s="6"/>
      <c r="B54" s="85"/>
      <c r="C54" s="86"/>
      <c r="D54" s="499"/>
      <c r="E54" s="86"/>
      <c r="F54" s="86"/>
      <c r="G54" s="86"/>
      <c r="H54" s="485"/>
      <c r="I54" s="485"/>
      <c r="J54" s="485"/>
      <c r="K54" s="86"/>
      <c r="L54" s="86"/>
      <c r="M54" s="88"/>
      <c r="N54" s="149"/>
    </row>
    <row r="55" spans="1:21" s="272" customFormat="1" ht="87.75" customHeight="1" thickBot="1">
      <c r="A55" s="281"/>
      <c r="B55" s="280"/>
      <c r="C55" s="472" t="s">
        <v>795</v>
      </c>
      <c r="D55" s="489" t="s">
        <v>641</v>
      </c>
      <c r="E55" s="489" t="s">
        <v>640</v>
      </c>
      <c r="F55" s="489" t="s">
        <v>639</v>
      </c>
      <c r="G55" s="489" t="s">
        <v>796</v>
      </c>
      <c r="H55" s="489" t="s">
        <v>638</v>
      </c>
      <c r="I55" s="489" t="s">
        <v>637</v>
      </c>
      <c r="J55" s="490" t="s">
        <v>636</v>
      </c>
      <c r="K55" s="277"/>
      <c r="L55" s="277"/>
      <c r="M55" s="276"/>
      <c r="N55" s="275"/>
      <c r="O55" s="274"/>
      <c r="P55" s="274"/>
      <c r="Q55" s="274"/>
      <c r="R55" s="274"/>
      <c r="S55" s="274"/>
      <c r="T55" s="273"/>
      <c r="U55" s="273"/>
    </row>
    <row r="56" spans="2:21" ht="15">
      <c r="B56" s="259"/>
      <c r="C56" s="528" t="s">
        <v>829</v>
      </c>
      <c r="D56" s="526" t="s">
        <v>11</v>
      </c>
      <c r="E56" s="532" t="s">
        <v>951</v>
      </c>
      <c r="F56" s="526" t="s">
        <v>11</v>
      </c>
      <c r="G56" s="526" t="s">
        <v>11</v>
      </c>
      <c r="H56" s="526" t="s">
        <v>11</v>
      </c>
      <c r="I56" s="526"/>
      <c r="J56" s="527"/>
      <c r="K56" s="268"/>
      <c r="L56" s="268"/>
      <c r="M56" s="267"/>
      <c r="N56" s="266"/>
      <c r="O56" s="265"/>
      <c r="P56" s="265"/>
      <c r="Q56" s="265"/>
      <c r="R56" s="265"/>
      <c r="S56" s="265"/>
      <c r="T56" s="264"/>
      <c r="U56" s="264"/>
    </row>
    <row r="57" spans="2:21" ht="56">
      <c r="B57" s="259"/>
      <c r="C57" s="529" t="s">
        <v>864</v>
      </c>
      <c r="D57" s="526" t="s">
        <v>11</v>
      </c>
      <c r="E57" s="531" t="s">
        <v>1101</v>
      </c>
      <c r="F57" s="526" t="s">
        <v>11</v>
      </c>
      <c r="G57" s="526" t="s">
        <v>11</v>
      </c>
      <c r="H57" s="526" t="s">
        <v>11</v>
      </c>
      <c r="I57" s="301" t="s">
        <v>1033</v>
      </c>
      <c r="J57" s="486" t="s">
        <v>1027</v>
      </c>
      <c r="K57" s="268"/>
      <c r="L57" s="268"/>
      <c r="M57" s="267"/>
      <c r="N57" s="266"/>
      <c r="O57" s="265"/>
      <c r="P57" s="265"/>
      <c r="Q57" s="265"/>
      <c r="R57" s="265"/>
      <c r="S57" s="265"/>
      <c r="T57" s="264"/>
      <c r="U57" s="264"/>
    </row>
    <row r="58" spans="2:21" ht="15">
      <c r="B58" s="259"/>
      <c r="C58" s="529" t="s">
        <v>825</v>
      </c>
      <c r="D58" s="526" t="s">
        <v>11</v>
      </c>
      <c r="E58" s="531" t="s">
        <v>1034</v>
      </c>
      <c r="F58" s="526" t="s">
        <v>11</v>
      </c>
      <c r="G58" s="526" t="s">
        <v>11</v>
      </c>
      <c r="H58" s="526" t="s">
        <v>11</v>
      </c>
      <c r="I58" s="301" t="s">
        <v>1035</v>
      </c>
      <c r="J58" s="486" t="s">
        <v>1028</v>
      </c>
      <c r="K58" s="268"/>
      <c r="L58" s="268"/>
      <c r="M58" s="267"/>
      <c r="N58" s="266"/>
      <c r="O58" s="265"/>
      <c r="P58" s="265"/>
      <c r="Q58" s="265"/>
      <c r="R58" s="265"/>
      <c r="S58" s="265"/>
      <c r="T58" s="264"/>
      <c r="U58" s="264"/>
    </row>
    <row r="59" spans="2:21" ht="42">
      <c r="B59" s="259"/>
      <c r="C59" s="529" t="s">
        <v>865</v>
      </c>
      <c r="D59" s="526" t="s">
        <v>11</v>
      </c>
      <c r="E59" s="531" t="s">
        <v>1100</v>
      </c>
      <c r="F59" s="526" t="s">
        <v>11</v>
      </c>
      <c r="G59" s="526" t="s">
        <v>11</v>
      </c>
      <c r="H59" s="526" t="s">
        <v>11</v>
      </c>
      <c r="I59" s="301" t="s">
        <v>1036</v>
      </c>
      <c r="J59" s="486" t="s">
        <v>1029</v>
      </c>
      <c r="K59" s="268"/>
      <c r="L59" s="268"/>
      <c r="M59" s="267"/>
      <c r="N59" s="266"/>
      <c r="O59" s="265"/>
      <c r="P59" s="265"/>
      <c r="Q59" s="265"/>
      <c r="R59" s="265"/>
      <c r="S59" s="265"/>
      <c r="T59" s="264"/>
      <c r="U59" s="264"/>
    </row>
    <row r="60" spans="2:21" ht="15">
      <c r="B60" s="259"/>
      <c r="C60" s="529" t="s">
        <v>827</v>
      </c>
      <c r="D60" s="526" t="s">
        <v>11</v>
      </c>
      <c r="E60" s="532" t="s">
        <v>951</v>
      </c>
      <c r="F60" s="526" t="s">
        <v>11</v>
      </c>
      <c r="G60" s="526" t="s">
        <v>11</v>
      </c>
      <c r="H60" s="526" t="s">
        <v>11</v>
      </c>
      <c r="I60" s="478"/>
      <c r="J60" s="486"/>
      <c r="K60" s="268"/>
      <c r="L60" s="268"/>
      <c r="M60" s="267"/>
      <c r="N60" s="266"/>
      <c r="O60" s="265"/>
      <c r="P60" s="265"/>
      <c r="Q60" s="265"/>
      <c r="R60" s="265"/>
      <c r="S60" s="265"/>
      <c r="T60" s="264"/>
      <c r="U60" s="264"/>
    </row>
    <row r="61" spans="2:21" ht="15">
      <c r="B61" s="259"/>
      <c r="C61" s="529" t="s">
        <v>866</v>
      </c>
      <c r="D61" s="526" t="s">
        <v>11</v>
      </c>
      <c r="E61" s="532" t="s">
        <v>951</v>
      </c>
      <c r="F61" s="526" t="s">
        <v>11</v>
      </c>
      <c r="G61" s="526" t="s">
        <v>11</v>
      </c>
      <c r="H61" s="526" t="s">
        <v>11</v>
      </c>
      <c r="I61" s="478"/>
      <c r="J61" s="486"/>
      <c r="K61" s="268"/>
      <c r="L61" s="268"/>
      <c r="M61" s="267"/>
      <c r="N61" s="266"/>
      <c r="O61" s="265"/>
      <c r="P61" s="265"/>
      <c r="Q61" s="265"/>
      <c r="R61" s="265"/>
      <c r="S61" s="265"/>
      <c r="T61" s="264"/>
      <c r="U61" s="264"/>
    </row>
    <row r="62" spans="2:21" ht="28">
      <c r="B62" s="259"/>
      <c r="C62" s="529" t="s">
        <v>834</v>
      </c>
      <c r="D62" s="526" t="s">
        <v>11</v>
      </c>
      <c r="E62" s="531" t="s">
        <v>1025</v>
      </c>
      <c r="F62" s="526" t="s">
        <v>11</v>
      </c>
      <c r="G62" s="526" t="s">
        <v>11</v>
      </c>
      <c r="H62" s="526" t="s">
        <v>11</v>
      </c>
      <c r="I62" s="478" t="s">
        <v>1026</v>
      </c>
      <c r="J62" s="486" t="s">
        <v>1031</v>
      </c>
      <c r="K62" s="268"/>
      <c r="L62" s="268"/>
      <c r="M62" s="267"/>
      <c r="N62" s="266"/>
      <c r="O62" s="265"/>
      <c r="P62" s="265"/>
      <c r="Q62" s="265"/>
      <c r="R62" s="265"/>
      <c r="S62" s="265"/>
      <c r="T62" s="264"/>
      <c r="U62" s="264"/>
    </row>
    <row r="63" spans="2:21" ht="42">
      <c r="B63" s="259"/>
      <c r="C63" s="529" t="s">
        <v>867</v>
      </c>
      <c r="D63" s="526" t="s">
        <v>11</v>
      </c>
      <c r="E63" s="531" t="s">
        <v>1100</v>
      </c>
      <c r="F63" s="526" t="s">
        <v>11</v>
      </c>
      <c r="G63" s="526" t="s">
        <v>11</v>
      </c>
      <c r="H63" s="526" t="s">
        <v>11</v>
      </c>
      <c r="I63" s="301" t="s">
        <v>1037</v>
      </c>
      <c r="J63" s="486" t="s">
        <v>1038</v>
      </c>
      <c r="K63" s="268"/>
      <c r="L63" s="268"/>
      <c r="M63" s="267"/>
      <c r="N63" s="266"/>
      <c r="O63" s="265"/>
      <c r="P63" s="265"/>
      <c r="Q63" s="265"/>
      <c r="R63" s="265"/>
      <c r="S63" s="265"/>
      <c r="T63" s="264"/>
      <c r="U63" s="264"/>
    </row>
    <row r="64" spans="2:21" ht="15">
      <c r="B64" s="259"/>
      <c r="C64" s="529" t="s">
        <v>868</v>
      </c>
      <c r="D64" s="526" t="s">
        <v>11</v>
      </c>
      <c r="E64" s="531" t="s">
        <v>951</v>
      </c>
      <c r="F64" s="526" t="s">
        <v>11</v>
      </c>
      <c r="G64" s="526" t="s">
        <v>11</v>
      </c>
      <c r="H64" s="526" t="s">
        <v>11</v>
      </c>
      <c r="I64" s="478"/>
      <c r="J64" s="486"/>
      <c r="K64" s="268"/>
      <c r="L64" s="268"/>
      <c r="M64" s="267"/>
      <c r="N64" s="266"/>
      <c r="O64" s="265"/>
      <c r="P64" s="265"/>
      <c r="Q64" s="265"/>
      <c r="R64" s="265"/>
      <c r="S64" s="265"/>
      <c r="T64" s="264"/>
      <c r="U64" s="264"/>
    </row>
    <row r="65" spans="2:21" ht="42">
      <c r="B65" s="259"/>
      <c r="C65" s="529" t="s">
        <v>869</v>
      </c>
      <c r="D65" s="526" t="s">
        <v>11</v>
      </c>
      <c r="E65" s="531" t="s">
        <v>1100</v>
      </c>
      <c r="F65" s="526" t="s">
        <v>11</v>
      </c>
      <c r="G65" s="526" t="s">
        <v>11</v>
      </c>
      <c r="H65" s="526" t="s">
        <v>11</v>
      </c>
      <c r="I65" s="301" t="s">
        <v>1037</v>
      </c>
      <c r="J65" s="486" t="s">
        <v>1038</v>
      </c>
      <c r="K65" s="268"/>
      <c r="L65" s="268"/>
      <c r="M65" s="267"/>
      <c r="N65" s="266"/>
      <c r="O65" s="265"/>
      <c r="P65" s="265"/>
      <c r="Q65" s="265"/>
      <c r="R65" s="265"/>
      <c r="S65" s="265"/>
      <c r="T65" s="264"/>
      <c r="U65" s="264"/>
    </row>
    <row r="66" spans="2:21" ht="42">
      <c r="B66" s="259"/>
      <c r="C66" s="529" t="s">
        <v>823</v>
      </c>
      <c r="D66" s="526" t="s">
        <v>11</v>
      </c>
      <c r="E66" s="531" t="s">
        <v>1100</v>
      </c>
      <c r="F66" s="526" t="s">
        <v>11</v>
      </c>
      <c r="G66" s="526" t="s">
        <v>11</v>
      </c>
      <c r="H66" s="526" t="s">
        <v>11</v>
      </c>
      <c r="I66" s="301" t="s">
        <v>1037</v>
      </c>
      <c r="J66" s="486" t="s">
        <v>1038</v>
      </c>
      <c r="K66" s="268"/>
      <c r="L66" s="268"/>
      <c r="M66" s="267"/>
      <c r="N66" s="266"/>
      <c r="O66" s="265"/>
      <c r="P66" s="265"/>
      <c r="Q66" s="265"/>
      <c r="R66" s="265"/>
      <c r="S66" s="265"/>
      <c r="T66" s="264"/>
      <c r="U66" s="264"/>
    </row>
    <row r="67" spans="2:21" ht="15">
      <c r="B67" s="259"/>
      <c r="C67" s="529" t="s">
        <v>821</v>
      </c>
      <c r="D67" s="526" t="s">
        <v>11</v>
      </c>
      <c r="E67" s="531" t="s">
        <v>951</v>
      </c>
      <c r="F67" s="526" t="s">
        <v>11</v>
      </c>
      <c r="G67" s="526" t="s">
        <v>11</v>
      </c>
      <c r="H67" s="526" t="s">
        <v>11</v>
      </c>
      <c r="I67" s="478"/>
      <c r="J67" s="486"/>
      <c r="K67" s="268"/>
      <c r="L67" s="268"/>
      <c r="M67" s="267"/>
      <c r="N67" s="266"/>
      <c r="O67" s="265"/>
      <c r="P67" s="265"/>
      <c r="Q67" s="265"/>
      <c r="R67" s="265"/>
      <c r="S67" s="265"/>
      <c r="T67" s="264"/>
      <c r="U67" s="264"/>
    </row>
    <row r="68" spans="2:21" ht="84">
      <c r="B68" s="286"/>
      <c r="C68" s="529" t="s">
        <v>833</v>
      </c>
      <c r="D68" s="526" t="s">
        <v>11</v>
      </c>
      <c r="E68" s="531" t="s">
        <v>1102</v>
      </c>
      <c r="F68" s="526" t="s">
        <v>11</v>
      </c>
      <c r="G68" s="526" t="s">
        <v>11</v>
      </c>
      <c r="H68" s="526" t="s">
        <v>11</v>
      </c>
      <c r="I68" s="301" t="s">
        <v>1039</v>
      </c>
      <c r="J68" s="486" t="s">
        <v>1024</v>
      </c>
      <c r="K68" s="268"/>
      <c r="L68" s="268"/>
      <c r="M68" s="267"/>
      <c r="N68" s="266"/>
      <c r="O68" s="265"/>
      <c r="P68" s="265"/>
      <c r="Q68" s="265"/>
      <c r="R68" s="265"/>
      <c r="S68" s="265"/>
      <c r="T68" s="264"/>
      <c r="U68" s="264"/>
    </row>
    <row r="69" spans="2:21" ht="15">
      <c r="B69" s="259"/>
      <c r="C69" s="529" t="s">
        <v>870</v>
      </c>
      <c r="D69" s="526" t="s">
        <v>11</v>
      </c>
      <c r="E69" s="531" t="s">
        <v>951</v>
      </c>
      <c r="F69" s="526" t="s">
        <v>11</v>
      </c>
      <c r="G69" s="526" t="s">
        <v>11</v>
      </c>
      <c r="H69" s="526" t="s">
        <v>11</v>
      </c>
      <c r="I69" s="478"/>
      <c r="J69" s="486"/>
      <c r="K69" s="268"/>
      <c r="L69" s="268"/>
      <c r="M69" s="267"/>
      <c r="N69" s="266"/>
      <c r="O69" s="265"/>
      <c r="P69" s="265"/>
      <c r="Q69" s="265"/>
      <c r="R69" s="265"/>
      <c r="S69" s="265"/>
      <c r="T69" s="264"/>
      <c r="U69" s="264"/>
    </row>
    <row r="70" spans="2:21" ht="15">
      <c r="B70" s="259"/>
      <c r="C70" s="529" t="s">
        <v>871</v>
      </c>
      <c r="D70" s="526" t="s">
        <v>11</v>
      </c>
      <c r="E70" s="531" t="s">
        <v>951</v>
      </c>
      <c r="F70" s="526" t="s">
        <v>11</v>
      </c>
      <c r="G70" s="526" t="s">
        <v>11</v>
      </c>
      <c r="H70" s="526" t="s">
        <v>11</v>
      </c>
      <c r="I70" s="478"/>
      <c r="J70" s="486"/>
      <c r="K70" s="268"/>
      <c r="L70" s="268"/>
      <c r="M70" s="267"/>
      <c r="N70" s="266"/>
      <c r="O70" s="265"/>
      <c r="P70" s="265"/>
      <c r="Q70" s="265"/>
      <c r="R70" s="265"/>
      <c r="S70" s="265"/>
      <c r="T70" s="264"/>
      <c r="U70" s="264"/>
    </row>
    <row r="71" spans="2:21" ht="42">
      <c r="B71" s="259"/>
      <c r="C71" s="529" t="s">
        <v>872</v>
      </c>
      <c r="D71" s="526" t="s">
        <v>11</v>
      </c>
      <c r="E71" s="531" t="s">
        <v>1100</v>
      </c>
      <c r="F71" s="526" t="s">
        <v>11</v>
      </c>
      <c r="G71" s="526" t="s">
        <v>11</v>
      </c>
      <c r="H71" s="526" t="s">
        <v>11</v>
      </c>
      <c r="I71" s="301" t="s">
        <v>1037</v>
      </c>
      <c r="J71" s="486" t="s">
        <v>1038</v>
      </c>
      <c r="K71" s="268"/>
      <c r="L71" s="268"/>
      <c r="M71" s="267"/>
      <c r="N71" s="266"/>
      <c r="O71" s="265"/>
      <c r="P71" s="265"/>
      <c r="Q71" s="265"/>
      <c r="R71" s="265"/>
      <c r="S71" s="265"/>
      <c r="T71" s="264"/>
      <c r="U71" s="264"/>
    </row>
    <row r="72" spans="2:21" ht="42">
      <c r="B72" s="259"/>
      <c r="C72" s="529" t="s">
        <v>822</v>
      </c>
      <c r="D72" s="526" t="s">
        <v>11</v>
      </c>
      <c r="E72" s="531" t="s">
        <v>1100</v>
      </c>
      <c r="F72" s="526" t="s">
        <v>11</v>
      </c>
      <c r="G72" s="526" t="s">
        <v>11</v>
      </c>
      <c r="H72" s="526" t="s">
        <v>11</v>
      </c>
      <c r="I72" s="301" t="s">
        <v>1037</v>
      </c>
      <c r="J72" s="486" t="s">
        <v>1038</v>
      </c>
      <c r="K72" s="268"/>
      <c r="L72" s="268"/>
      <c r="M72" s="267"/>
      <c r="N72" s="266"/>
      <c r="O72" s="265"/>
      <c r="P72" s="265"/>
      <c r="Q72" s="265"/>
      <c r="R72" s="265"/>
      <c r="S72" s="265"/>
      <c r="T72" s="264"/>
      <c r="U72" s="264"/>
    </row>
    <row r="73" spans="2:21" ht="42">
      <c r="B73" s="259"/>
      <c r="C73" s="529" t="s">
        <v>873</v>
      </c>
      <c r="D73" s="526" t="s">
        <v>11</v>
      </c>
      <c r="E73" s="531" t="s">
        <v>1103</v>
      </c>
      <c r="F73" s="526" t="s">
        <v>11</v>
      </c>
      <c r="G73" s="526" t="s">
        <v>11</v>
      </c>
      <c r="H73" s="526" t="s">
        <v>11</v>
      </c>
      <c r="I73" s="301" t="s">
        <v>1030</v>
      </c>
      <c r="J73" s="486" t="s">
        <v>1032</v>
      </c>
      <c r="K73" s="268"/>
      <c r="L73" s="268"/>
      <c r="M73" s="267"/>
      <c r="N73" s="266"/>
      <c r="O73" s="265"/>
      <c r="P73" s="265"/>
      <c r="Q73" s="265"/>
      <c r="R73" s="265"/>
      <c r="S73" s="265"/>
      <c r="T73" s="264"/>
      <c r="U73" s="264"/>
    </row>
    <row r="74" spans="2:21" ht="15">
      <c r="B74" s="259"/>
      <c r="C74" s="529" t="s">
        <v>836</v>
      </c>
      <c r="D74" s="526" t="s">
        <v>11</v>
      </c>
      <c r="E74" s="531" t="s">
        <v>951</v>
      </c>
      <c r="F74" s="526" t="s">
        <v>11</v>
      </c>
      <c r="G74" s="526" t="s">
        <v>11</v>
      </c>
      <c r="H74" s="526" t="s">
        <v>11</v>
      </c>
      <c r="I74" s="478"/>
      <c r="J74" s="486"/>
      <c r="K74" s="268"/>
      <c r="L74" s="268"/>
      <c r="M74" s="267"/>
      <c r="N74" s="266"/>
      <c r="O74" s="265"/>
      <c r="P74" s="265"/>
      <c r="Q74" s="265"/>
      <c r="R74" s="265"/>
      <c r="S74" s="265"/>
      <c r="T74" s="264"/>
      <c r="U74" s="264"/>
    </row>
    <row r="75" spans="2:21" ht="15">
      <c r="B75" s="259"/>
      <c r="C75" s="529" t="s">
        <v>874</v>
      </c>
      <c r="D75" s="526" t="s">
        <v>11</v>
      </c>
      <c r="E75" s="531" t="s">
        <v>951</v>
      </c>
      <c r="F75" s="526" t="s">
        <v>11</v>
      </c>
      <c r="G75" s="526" t="s">
        <v>11</v>
      </c>
      <c r="H75" s="526" t="s">
        <v>11</v>
      </c>
      <c r="I75" s="478"/>
      <c r="J75" s="486"/>
      <c r="K75" s="268"/>
      <c r="L75" s="268"/>
      <c r="M75" s="267"/>
      <c r="N75" s="266"/>
      <c r="O75" s="265"/>
      <c r="P75" s="265"/>
      <c r="Q75" s="265"/>
      <c r="R75" s="265"/>
      <c r="S75" s="265"/>
      <c r="T75" s="264"/>
      <c r="U75" s="264"/>
    </row>
    <row r="76" spans="2:21" ht="15">
      <c r="B76" s="259"/>
      <c r="C76" s="529" t="s">
        <v>875</v>
      </c>
      <c r="D76" s="526" t="s">
        <v>11</v>
      </c>
      <c r="E76" s="531" t="s">
        <v>951</v>
      </c>
      <c r="F76" s="526" t="s">
        <v>11</v>
      </c>
      <c r="G76" s="526" t="s">
        <v>11</v>
      </c>
      <c r="H76" s="526" t="s">
        <v>11</v>
      </c>
      <c r="I76" s="478"/>
      <c r="J76" s="486"/>
      <c r="K76" s="268"/>
      <c r="L76" s="268"/>
      <c r="M76" s="267"/>
      <c r="N76" s="266"/>
      <c r="O76" s="265"/>
      <c r="P76" s="265"/>
      <c r="Q76" s="265"/>
      <c r="R76" s="265"/>
      <c r="S76" s="265"/>
      <c r="T76" s="264"/>
      <c r="U76" s="264"/>
    </row>
    <row r="77" spans="2:21" ht="42">
      <c r="B77" s="259"/>
      <c r="C77" s="529" t="s">
        <v>876</v>
      </c>
      <c r="D77" s="526" t="s">
        <v>11</v>
      </c>
      <c r="E77" s="531" t="s">
        <v>1100</v>
      </c>
      <c r="F77" s="526" t="s">
        <v>11</v>
      </c>
      <c r="G77" s="526" t="s">
        <v>11</v>
      </c>
      <c r="H77" s="526" t="s">
        <v>11</v>
      </c>
      <c r="I77" s="301" t="s">
        <v>1037</v>
      </c>
      <c r="J77" s="486" t="s">
        <v>1038</v>
      </c>
      <c r="K77" s="268"/>
      <c r="L77" s="268"/>
      <c r="M77" s="267"/>
      <c r="N77" s="266"/>
      <c r="O77" s="265"/>
      <c r="P77" s="265"/>
      <c r="Q77" s="265"/>
      <c r="R77" s="265"/>
      <c r="S77" s="265"/>
      <c r="T77" s="264"/>
      <c r="U77" s="264"/>
    </row>
    <row r="78" spans="2:21" ht="42">
      <c r="B78" s="259"/>
      <c r="C78" s="529" t="s">
        <v>877</v>
      </c>
      <c r="D78" s="526" t="s">
        <v>11</v>
      </c>
      <c r="E78" s="531" t="s">
        <v>1100</v>
      </c>
      <c r="F78" s="526" t="s">
        <v>11</v>
      </c>
      <c r="G78" s="526" t="s">
        <v>11</v>
      </c>
      <c r="H78" s="526" t="s">
        <v>11</v>
      </c>
      <c r="I78" s="301" t="s">
        <v>1037</v>
      </c>
      <c r="J78" s="486" t="s">
        <v>1038</v>
      </c>
      <c r="K78" s="268"/>
      <c r="L78" s="268"/>
      <c r="M78" s="267"/>
      <c r="N78" s="266"/>
      <c r="O78" s="265"/>
      <c r="P78" s="265"/>
      <c r="Q78" s="265"/>
      <c r="R78" s="265"/>
      <c r="S78" s="265"/>
      <c r="T78" s="264"/>
      <c r="U78" s="264"/>
    </row>
    <row r="79" spans="2:21" ht="15">
      <c r="B79" s="259"/>
      <c r="C79" s="529" t="s">
        <v>832</v>
      </c>
      <c r="D79" s="526" t="s">
        <v>11</v>
      </c>
      <c r="E79" s="531" t="s">
        <v>951</v>
      </c>
      <c r="F79" s="526" t="s">
        <v>11</v>
      </c>
      <c r="G79" s="526" t="s">
        <v>11</v>
      </c>
      <c r="H79" s="526" t="s">
        <v>11</v>
      </c>
      <c r="I79" s="478"/>
      <c r="J79" s="486"/>
      <c r="K79" s="268"/>
      <c r="L79" s="268"/>
      <c r="M79" s="267"/>
      <c r="N79" s="266"/>
      <c r="O79" s="265"/>
      <c r="P79" s="265"/>
      <c r="Q79" s="265"/>
      <c r="R79" s="265"/>
      <c r="S79" s="265"/>
      <c r="T79" s="264"/>
      <c r="U79" s="264"/>
    </row>
    <row r="80" spans="2:21" ht="15">
      <c r="B80" s="259"/>
      <c r="C80" s="529" t="s">
        <v>837</v>
      </c>
      <c r="D80" s="526" t="s">
        <v>11</v>
      </c>
      <c r="E80" s="531" t="s">
        <v>951</v>
      </c>
      <c r="F80" s="526" t="s">
        <v>11</v>
      </c>
      <c r="G80" s="526" t="s">
        <v>11</v>
      </c>
      <c r="H80" s="526" t="s">
        <v>11</v>
      </c>
      <c r="I80" s="478"/>
      <c r="J80" s="486"/>
      <c r="K80" s="268"/>
      <c r="L80" s="268"/>
      <c r="M80" s="267"/>
      <c r="N80" s="266"/>
      <c r="O80" s="265"/>
      <c r="P80" s="265"/>
      <c r="Q80" s="265"/>
      <c r="R80" s="265"/>
      <c r="S80" s="265"/>
      <c r="T80" s="264"/>
      <c r="U80" s="264"/>
    </row>
    <row r="81" spans="2:21" ht="15">
      <c r="B81" s="259"/>
      <c r="C81" s="529" t="s">
        <v>878</v>
      </c>
      <c r="D81" s="526" t="s">
        <v>11</v>
      </c>
      <c r="E81" s="531" t="s">
        <v>951</v>
      </c>
      <c r="F81" s="526" t="s">
        <v>11</v>
      </c>
      <c r="G81" s="526" t="s">
        <v>11</v>
      </c>
      <c r="H81" s="526" t="s">
        <v>11</v>
      </c>
      <c r="I81" s="478"/>
      <c r="J81" s="486"/>
      <c r="K81" s="268"/>
      <c r="L81" s="268"/>
      <c r="M81" s="267"/>
      <c r="N81" s="266"/>
      <c r="O81" s="265"/>
      <c r="P81" s="265"/>
      <c r="Q81" s="265"/>
      <c r="R81" s="265"/>
      <c r="S81" s="265"/>
      <c r="T81" s="264"/>
      <c r="U81" s="264"/>
    </row>
    <row r="82" spans="2:21" ht="66.5" customHeight="1">
      <c r="B82" s="259"/>
      <c r="C82" s="529" t="s">
        <v>879</v>
      </c>
      <c r="D82" s="526" t="s">
        <v>11</v>
      </c>
      <c r="E82" s="301" t="s">
        <v>1104</v>
      </c>
      <c r="F82" s="526" t="s">
        <v>11</v>
      </c>
      <c r="G82" s="526" t="s">
        <v>11</v>
      </c>
      <c r="H82" s="526" t="s">
        <v>11</v>
      </c>
      <c r="I82" s="301" t="s">
        <v>1040</v>
      </c>
      <c r="J82" s="486" t="s">
        <v>1023</v>
      </c>
      <c r="K82" s="268"/>
      <c r="L82" s="268"/>
      <c r="M82" s="267"/>
      <c r="N82" s="266"/>
      <c r="O82" s="265"/>
      <c r="P82" s="265"/>
      <c r="Q82" s="265"/>
      <c r="R82" s="265"/>
      <c r="S82" s="265"/>
      <c r="T82" s="264"/>
      <c r="U82" s="264"/>
    </row>
    <row r="83" spans="2:21" ht="15">
      <c r="B83" s="259"/>
      <c r="C83" s="529" t="s">
        <v>835</v>
      </c>
      <c r="D83" s="526" t="s">
        <v>11</v>
      </c>
      <c r="E83" s="531" t="s">
        <v>951</v>
      </c>
      <c r="F83" s="526" t="s">
        <v>11</v>
      </c>
      <c r="G83" s="526" t="s">
        <v>11</v>
      </c>
      <c r="H83" s="526" t="s">
        <v>11</v>
      </c>
      <c r="I83" s="478"/>
      <c r="J83" s="486"/>
      <c r="K83" s="268"/>
      <c r="L83" s="268"/>
      <c r="M83" s="267"/>
      <c r="N83" s="266"/>
      <c r="O83" s="265"/>
      <c r="P83" s="265"/>
      <c r="Q83" s="265"/>
      <c r="R83" s="265"/>
      <c r="S83" s="265"/>
      <c r="T83" s="264"/>
      <c r="U83" s="264"/>
    </row>
    <row r="84" spans="2:21" ht="15">
      <c r="B84" s="259"/>
      <c r="C84" s="529" t="s">
        <v>880</v>
      </c>
      <c r="D84" s="526" t="s">
        <v>11</v>
      </c>
      <c r="E84" s="531" t="s">
        <v>951</v>
      </c>
      <c r="F84" s="526" t="s">
        <v>11</v>
      </c>
      <c r="G84" s="526" t="s">
        <v>11</v>
      </c>
      <c r="H84" s="526" t="s">
        <v>11</v>
      </c>
      <c r="I84" s="478"/>
      <c r="J84" s="486"/>
      <c r="K84" s="268"/>
      <c r="L84" s="268"/>
      <c r="M84" s="267"/>
      <c r="N84" s="266"/>
      <c r="O84" s="265"/>
      <c r="P84" s="265"/>
      <c r="Q84" s="265"/>
      <c r="R84" s="265"/>
      <c r="S84" s="265"/>
      <c r="T84" s="264"/>
      <c r="U84" s="264"/>
    </row>
    <row r="85" spans="2:21" ht="42">
      <c r="B85" s="259"/>
      <c r="C85" s="529" t="s">
        <v>950</v>
      </c>
      <c r="D85" s="526" t="s">
        <v>11</v>
      </c>
      <c r="E85" s="531" t="s">
        <v>1100</v>
      </c>
      <c r="F85" s="526" t="s">
        <v>11</v>
      </c>
      <c r="G85" s="526" t="s">
        <v>11</v>
      </c>
      <c r="H85" s="526" t="s">
        <v>11</v>
      </c>
      <c r="I85" s="301" t="s">
        <v>1037</v>
      </c>
      <c r="J85" s="486" t="s">
        <v>1038</v>
      </c>
      <c r="K85" s="268"/>
      <c r="L85" s="268"/>
      <c r="M85" s="267"/>
      <c r="N85" s="266"/>
      <c r="O85" s="265"/>
      <c r="P85" s="265"/>
      <c r="Q85" s="265"/>
      <c r="R85" s="265"/>
      <c r="S85" s="265"/>
      <c r="T85" s="264"/>
      <c r="U85" s="264"/>
    </row>
    <row r="86" spans="2:14" ht="15">
      <c r="B86" s="259"/>
      <c r="C86" s="261"/>
      <c r="D86" s="495"/>
      <c r="E86" s="530"/>
      <c r="F86" s="261"/>
      <c r="G86" s="261"/>
      <c r="H86" s="285"/>
      <c r="I86" s="285"/>
      <c r="J86" s="285"/>
      <c r="K86" s="261"/>
      <c r="L86" s="261"/>
      <c r="M86" s="260"/>
      <c r="N86" s="253"/>
    </row>
    <row r="87" spans="2:14" ht="15">
      <c r="B87" s="259"/>
      <c r="C87" s="263" t="s">
        <v>635</v>
      </c>
      <c r="D87" s="495"/>
      <c r="E87" s="261"/>
      <c r="F87" s="261"/>
      <c r="G87" s="261"/>
      <c r="H87" s="285"/>
      <c r="I87" s="285"/>
      <c r="J87" s="285"/>
      <c r="K87" s="261"/>
      <c r="L87" s="261"/>
      <c r="M87" s="260"/>
      <c r="N87" s="253"/>
    </row>
    <row r="88" spans="2:14" ht="15" thickBot="1">
      <c r="B88" s="259"/>
      <c r="C88" s="263"/>
      <c r="D88" s="495"/>
      <c r="E88" s="261"/>
      <c r="F88" s="261"/>
      <c r="G88" s="261"/>
      <c r="H88" s="285"/>
      <c r="I88" s="285"/>
      <c r="J88" s="285"/>
      <c r="K88" s="261"/>
      <c r="L88" s="261"/>
      <c r="M88" s="260"/>
      <c r="N88" s="253"/>
    </row>
    <row r="89" spans="2:14" ht="60" customHeight="1" thickBot="1">
      <c r="B89" s="259"/>
      <c r="C89" s="703" t="s">
        <v>634</v>
      </c>
      <c r="D89" s="704"/>
      <c r="E89" s="681"/>
      <c r="F89" s="682"/>
      <c r="G89" s="261"/>
      <c r="H89" s="285"/>
      <c r="I89" s="285"/>
      <c r="J89" s="285"/>
      <c r="K89" s="261"/>
      <c r="L89" s="261"/>
      <c r="M89" s="260"/>
      <c r="N89" s="253"/>
    </row>
    <row r="90" spans="2:14" ht="15.75" thickBot="1">
      <c r="B90" s="259"/>
      <c r="C90" s="262"/>
      <c r="D90" s="500"/>
      <c r="E90" s="261"/>
      <c r="F90" s="261"/>
      <c r="G90" s="261"/>
      <c r="H90" s="285"/>
      <c r="I90" s="285"/>
      <c r="J90" s="285"/>
      <c r="K90" s="261"/>
      <c r="L90" s="261"/>
      <c r="M90" s="260"/>
      <c r="N90" s="253"/>
    </row>
    <row r="91" spans="2:14" ht="45" customHeight="1">
      <c r="B91" s="259"/>
      <c r="C91" s="705" t="s">
        <v>797</v>
      </c>
      <c r="D91" s="706"/>
      <c r="E91" s="706" t="s">
        <v>633</v>
      </c>
      <c r="F91" s="707"/>
      <c r="G91" s="261"/>
      <c r="H91" s="285"/>
      <c r="I91" s="285"/>
      <c r="J91" s="285"/>
      <c r="K91" s="261"/>
      <c r="L91" s="261"/>
      <c r="M91" s="260"/>
      <c r="N91" s="253"/>
    </row>
    <row r="92" spans="2:14" ht="45" customHeight="1">
      <c r="B92" s="259"/>
      <c r="C92" s="713" t="s">
        <v>1041</v>
      </c>
      <c r="D92" s="714"/>
      <c r="E92" s="711"/>
      <c r="F92" s="712"/>
      <c r="G92" s="261"/>
      <c r="H92" s="285"/>
      <c r="I92" s="285"/>
      <c r="J92" s="285"/>
      <c r="K92" s="261"/>
      <c r="L92" s="261"/>
      <c r="M92" s="260"/>
      <c r="N92" s="253"/>
    </row>
    <row r="93" spans="2:14" ht="32.25" customHeight="1" thickBot="1">
      <c r="B93" s="259"/>
      <c r="C93" s="708"/>
      <c r="D93" s="709"/>
      <c r="E93" s="709"/>
      <c r="F93" s="710"/>
      <c r="G93" s="261"/>
      <c r="H93" s="285"/>
      <c r="I93" s="285"/>
      <c r="J93" s="285"/>
      <c r="K93" s="261"/>
      <c r="L93" s="261"/>
      <c r="M93" s="260"/>
      <c r="N93" s="253"/>
    </row>
    <row r="94" spans="2:14" ht="15">
      <c r="B94" s="259"/>
      <c r="C94" s="258"/>
      <c r="D94" s="501"/>
      <c r="E94" s="258"/>
      <c r="F94" s="258"/>
      <c r="G94" s="258"/>
      <c r="H94" s="487"/>
      <c r="I94" s="487"/>
      <c r="J94" s="487"/>
      <c r="K94" s="258"/>
      <c r="L94" s="258"/>
      <c r="M94" s="257"/>
      <c r="N94" s="253"/>
    </row>
    <row r="95" spans="2:14" ht="15" thickBot="1">
      <c r="B95" s="256"/>
      <c r="C95" s="255"/>
      <c r="D95" s="502"/>
      <c r="E95" s="255"/>
      <c r="F95" s="255"/>
      <c r="G95" s="255"/>
      <c r="H95" s="488"/>
      <c r="I95" s="488"/>
      <c r="J95" s="488"/>
      <c r="K95" s="255"/>
      <c r="L95" s="255"/>
      <c r="M95" s="254"/>
      <c r="N95" s="253"/>
    </row>
  </sheetData>
  <mergeCells count="36">
    <mergeCell ref="C91:D91"/>
    <mergeCell ref="E91:F91"/>
    <mergeCell ref="C93:D93"/>
    <mergeCell ref="E93:F93"/>
    <mergeCell ref="E92:F92"/>
    <mergeCell ref="C92:D92"/>
    <mergeCell ref="E53:G53"/>
    <mergeCell ref="E51:G51"/>
    <mergeCell ref="C45:D45"/>
    <mergeCell ref="C46:D46"/>
    <mergeCell ref="C89:D89"/>
    <mergeCell ref="E89:F89"/>
    <mergeCell ref="E52:G52"/>
    <mergeCell ref="C35:D35"/>
    <mergeCell ref="C41:D41"/>
    <mergeCell ref="C51:D51"/>
    <mergeCell ref="C52:D52"/>
    <mergeCell ref="C53:D53"/>
    <mergeCell ref="E44:G44"/>
    <mergeCell ref="E45:G45"/>
    <mergeCell ref="E46:G46"/>
    <mergeCell ref="C37:D37"/>
    <mergeCell ref="C38:D38"/>
    <mergeCell ref="E38:G38"/>
    <mergeCell ref="E37:G37"/>
    <mergeCell ref="C43:D43"/>
    <mergeCell ref="C44:D44"/>
    <mergeCell ref="E43:G43"/>
    <mergeCell ref="C3:G3"/>
    <mergeCell ref="C30:D30"/>
    <mergeCell ref="C31:D31"/>
    <mergeCell ref="C32:D32"/>
    <mergeCell ref="E30:G30"/>
    <mergeCell ref="E31:G31"/>
    <mergeCell ref="E32:G32"/>
    <mergeCell ref="D8:G8"/>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88</xdr:row>
                    <xdr:rowOff>0</xdr:rowOff>
                  </from>
                  <to>
                    <xdr:col>4</xdr:col>
                    <xdr:colOff>514350</xdr:colOff>
                    <xdr:row>89</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552450</xdr:colOff>
                    <xdr:row>88</xdr:row>
                    <xdr:rowOff>0</xdr:rowOff>
                  </from>
                  <to>
                    <xdr:col>4</xdr:col>
                    <xdr:colOff>1066800</xdr:colOff>
                    <xdr:row>89</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1060450</xdr:colOff>
                    <xdr:row>88</xdr:row>
                    <xdr:rowOff>0</xdr:rowOff>
                  </from>
                  <to>
                    <xdr:col>4</xdr:col>
                    <xdr:colOff>1854200</xdr:colOff>
                    <xdr:row>89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2:I44"/>
  <sheetViews>
    <sheetView workbookViewId="0" topLeftCell="B1">
      <selection activeCell="C15" sqref="C15"/>
    </sheetView>
  </sheetViews>
  <sheetFormatPr defaultColWidth="9.140625" defaultRowHeight="15"/>
  <cols>
    <col min="1" max="2" width="1.8515625" style="291" customWidth="1"/>
    <col min="3" max="3" width="38.140625" style="291" customWidth="1"/>
    <col min="4" max="4" width="19.28125" style="291" customWidth="1"/>
    <col min="5" max="5" width="66.421875" style="291" bestFit="1" customWidth="1"/>
    <col min="6" max="6" width="21.140625" style="291" customWidth="1"/>
    <col min="7" max="7" width="26.140625" style="291" customWidth="1"/>
    <col min="8" max="8" width="37.57421875" style="291" customWidth="1"/>
    <col min="9" max="10" width="1.8515625" style="291" customWidth="1"/>
    <col min="11" max="16384" width="9.140625" style="291" customWidth="1"/>
  </cols>
  <sheetData>
    <row r="1" ht="14.5" thickBot="1"/>
    <row r="2" spans="2:9" ht="14.5" thickBot="1">
      <c r="B2" s="324"/>
      <c r="C2" s="323"/>
      <c r="D2" s="323"/>
      <c r="E2" s="323"/>
      <c r="F2" s="323"/>
      <c r="G2" s="323"/>
      <c r="H2" s="323"/>
      <c r="I2" s="322"/>
    </row>
    <row r="3" spans="2:9" ht="20.5" thickBot="1">
      <c r="B3" s="296"/>
      <c r="C3" s="718" t="s">
        <v>683</v>
      </c>
      <c r="D3" s="719"/>
      <c r="E3" s="719"/>
      <c r="F3" s="719"/>
      <c r="G3" s="719"/>
      <c r="H3" s="720"/>
      <c r="I3" s="312"/>
    </row>
    <row r="4" spans="2:9" ht="15">
      <c r="B4" s="296"/>
      <c r="C4" s="313"/>
      <c r="D4" s="313"/>
      <c r="E4" s="313"/>
      <c r="F4" s="313"/>
      <c r="G4" s="313"/>
      <c r="H4" s="313"/>
      <c r="I4" s="312"/>
    </row>
    <row r="5" spans="2:9" ht="15">
      <c r="B5" s="296"/>
      <c r="C5" s="313"/>
      <c r="D5" s="313"/>
      <c r="E5" s="313"/>
      <c r="F5" s="313"/>
      <c r="G5" s="313"/>
      <c r="H5" s="313"/>
      <c r="I5" s="312"/>
    </row>
    <row r="6" spans="2:9" ht="15">
      <c r="B6" s="296"/>
      <c r="C6" s="314" t="s">
        <v>740</v>
      </c>
      <c r="D6" s="313"/>
      <c r="E6" s="313"/>
      <c r="F6" s="313"/>
      <c r="G6" s="313"/>
      <c r="H6" s="313"/>
      <c r="I6" s="312"/>
    </row>
    <row r="7" spans="2:9" ht="14.5" thickBot="1">
      <c r="B7" s="296"/>
      <c r="C7" s="313"/>
      <c r="D7" s="313"/>
      <c r="E7" s="313"/>
      <c r="F7" s="313"/>
      <c r="G7" s="313"/>
      <c r="H7" s="313"/>
      <c r="I7" s="312"/>
    </row>
    <row r="8" spans="2:9" ht="45" customHeight="1">
      <c r="B8" s="296"/>
      <c r="C8" s="694" t="s">
        <v>682</v>
      </c>
      <c r="D8" s="695"/>
      <c r="E8" s="722" t="s">
        <v>18</v>
      </c>
      <c r="F8" s="722"/>
      <c r="G8" s="722"/>
      <c r="H8" s="723"/>
      <c r="I8" s="312"/>
    </row>
    <row r="9" spans="2:9" ht="45" customHeight="1" thickBot="1">
      <c r="B9" s="296"/>
      <c r="C9" s="688" t="s">
        <v>681</v>
      </c>
      <c r="D9" s="689"/>
      <c r="E9" s="725" t="s">
        <v>18</v>
      </c>
      <c r="F9" s="725"/>
      <c r="G9" s="725"/>
      <c r="H9" s="726"/>
      <c r="I9" s="312"/>
    </row>
    <row r="10" spans="2:9" ht="15" customHeight="1" thickBot="1">
      <c r="B10" s="296"/>
      <c r="C10" s="721"/>
      <c r="D10" s="721"/>
      <c r="E10" s="724"/>
      <c r="F10" s="724"/>
      <c r="G10" s="724"/>
      <c r="H10" s="724"/>
      <c r="I10" s="312"/>
    </row>
    <row r="11" spans="2:9" ht="30" customHeight="1">
      <c r="B11" s="296"/>
      <c r="C11" s="715" t="s">
        <v>680</v>
      </c>
      <c r="D11" s="716"/>
      <c r="E11" s="716"/>
      <c r="F11" s="716"/>
      <c r="G11" s="716"/>
      <c r="H11" s="717"/>
      <c r="I11" s="312"/>
    </row>
    <row r="12" spans="2:9" ht="28">
      <c r="B12" s="296"/>
      <c r="C12" s="321" t="s">
        <v>763</v>
      </c>
      <c r="D12" s="320" t="s">
        <v>764</v>
      </c>
      <c r="E12" s="320" t="s">
        <v>209</v>
      </c>
      <c r="F12" s="320" t="s">
        <v>208</v>
      </c>
      <c r="G12" s="320" t="s">
        <v>679</v>
      </c>
      <c r="H12" s="319" t="s">
        <v>678</v>
      </c>
      <c r="I12" s="312"/>
    </row>
    <row r="13" spans="2:9" ht="30" customHeight="1">
      <c r="B13" s="296"/>
      <c r="C13" s="318" t="s">
        <v>1107</v>
      </c>
      <c r="D13" s="317" t="s">
        <v>1106</v>
      </c>
      <c r="E13" s="579" t="s">
        <v>1111</v>
      </c>
      <c r="F13" s="317">
        <v>0</v>
      </c>
      <c r="G13" s="574">
        <v>0.47</v>
      </c>
      <c r="H13" s="316" t="s">
        <v>1105</v>
      </c>
      <c r="I13" s="312"/>
    </row>
    <row r="14" spans="2:9" ht="30" customHeight="1">
      <c r="B14" s="296"/>
      <c r="C14" s="318" t="s">
        <v>1107</v>
      </c>
      <c r="D14" s="317" t="s">
        <v>1106</v>
      </c>
      <c r="E14" s="579" t="s">
        <v>1110</v>
      </c>
      <c r="F14" s="317">
        <v>0</v>
      </c>
      <c r="G14" s="574">
        <v>0.213</v>
      </c>
      <c r="H14" s="316" t="s">
        <v>1105</v>
      </c>
      <c r="I14" s="312"/>
    </row>
    <row r="15" spans="2:9" ht="28">
      <c r="B15" s="296"/>
      <c r="C15" s="318" t="s">
        <v>1107</v>
      </c>
      <c r="D15" s="317" t="s">
        <v>1106</v>
      </c>
      <c r="E15" s="579" t="s">
        <v>1109</v>
      </c>
      <c r="F15" s="317">
        <v>0</v>
      </c>
      <c r="G15" s="574">
        <v>0.1</v>
      </c>
      <c r="H15" s="316" t="s">
        <v>1108</v>
      </c>
      <c r="I15" s="312"/>
    </row>
    <row r="16" spans="2:9" ht="28">
      <c r="B16" s="296"/>
      <c r="C16" s="318" t="s">
        <v>1107</v>
      </c>
      <c r="D16" s="317" t="s">
        <v>1106</v>
      </c>
      <c r="E16" s="579" t="s">
        <v>1113</v>
      </c>
      <c r="F16" s="317">
        <v>0</v>
      </c>
      <c r="G16" s="574">
        <v>0.2</v>
      </c>
      <c r="H16" s="316" t="s">
        <v>1108</v>
      </c>
      <c r="I16" s="312"/>
    </row>
    <row r="17" spans="2:9" ht="30" customHeight="1" thickBot="1">
      <c r="B17" s="296"/>
      <c r="C17" s="575" t="s">
        <v>1107</v>
      </c>
      <c r="D17" s="576" t="s">
        <v>1106</v>
      </c>
      <c r="E17" s="580" t="s">
        <v>1112</v>
      </c>
      <c r="F17" s="576">
        <v>0</v>
      </c>
      <c r="G17" s="577">
        <v>0.47</v>
      </c>
      <c r="H17" s="578" t="s">
        <v>1105</v>
      </c>
      <c r="I17" s="312"/>
    </row>
    <row r="18" spans="2:9" ht="15">
      <c r="B18" s="296"/>
      <c r="C18" s="313"/>
      <c r="D18" s="313"/>
      <c r="E18" s="313"/>
      <c r="F18" s="313"/>
      <c r="G18" s="313"/>
      <c r="H18" s="313"/>
      <c r="I18" s="312"/>
    </row>
    <row r="19" spans="2:9" ht="15">
      <c r="B19" s="296"/>
      <c r="C19" s="262"/>
      <c r="D19" s="313"/>
      <c r="E19" s="313"/>
      <c r="F19" s="313"/>
      <c r="G19" s="313"/>
      <c r="H19" s="313"/>
      <c r="I19" s="312"/>
    </row>
    <row r="20" spans="2:9" s="292" customFormat="1" ht="15">
      <c r="B20" s="296"/>
      <c r="C20" s="314" t="s">
        <v>741</v>
      </c>
      <c r="D20" s="313"/>
      <c r="E20" s="313"/>
      <c r="F20" s="313"/>
      <c r="G20" s="313"/>
      <c r="H20" s="313"/>
      <c r="I20" s="312"/>
    </row>
    <row r="21" spans="2:9" s="292" customFormat="1" ht="14.5" thickBot="1">
      <c r="B21" s="296"/>
      <c r="C21" s="314"/>
      <c r="D21" s="313"/>
      <c r="E21" s="313"/>
      <c r="F21" s="313"/>
      <c r="G21" s="313"/>
      <c r="H21" s="313"/>
      <c r="I21" s="312"/>
    </row>
    <row r="22" spans="2:9" s="292" customFormat="1" ht="30" customHeight="1">
      <c r="B22" s="296"/>
      <c r="C22" s="732" t="s">
        <v>765</v>
      </c>
      <c r="D22" s="733"/>
      <c r="E22" s="733"/>
      <c r="F22" s="733"/>
      <c r="G22" s="733"/>
      <c r="H22" s="734"/>
      <c r="I22" s="312"/>
    </row>
    <row r="23" spans="2:9" ht="30" customHeight="1">
      <c r="B23" s="296"/>
      <c r="C23" s="727" t="s">
        <v>766</v>
      </c>
      <c r="D23" s="728"/>
      <c r="E23" s="728" t="s">
        <v>678</v>
      </c>
      <c r="F23" s="728"/>
      <c r="G23" s="728"/>
      <c r="H23" s="729"/>
      <c r="I23" s="312"/>
    </row>
    <row r="24" spans="2:9" ht="30" customHeight="1">
      <c r="B24" s="296"/>
      <c r="C24" s="735"/>
      <c r="D24" s="736"/>
      <c r="E24" s="711"/>
      <c r="F24" s="737"/>
      <c r="G24" s="737"/>
      <c r="H24" s="712"/>
      <c r="I24" s="312"/>
    </row>
    <row r="25" spans="2:9" ht="30" customHeight="1" thickBot="1">
      <c r="B25" s="296"/>
      <c r="C25" s="730"/>
      <c r="D25" s="731"/>
      <c r="E25" s="709"/>
      <c r="F25" s="709"/>
      <c r="G25" s="709"/>
      <c r="H25" s="710"/>
      <c r="I25" s="312"/>
    </row>
    <row r="26" spans="2:9" ht="15">
      <c r="B26" s="296"/>
      <c r="C26" s="313"/>
      <c r="D26" s="313"/>
      <c r="E26" s="313"/>
      <c r="F26" s="313"/>
      <c r="G26" s="313"/>
      <c r="H26" s="313"/>
      <c r="I26" s="312"/>
    </row>
    <row r="27" spans="2:9" ht="15">
      <c r="B27" s="296"/>
      <c r="C27" s="313"/>
      <c r="D27" s="313"/>
      <c r="E27" s="313"/>
      <c r="F27" s="313"/>
      <c r="G27" s="313"/>
      <c r="H27" s="313"/>
      <c r="I27" s="312"/>
    </row>
    <row r="28" spans="2:9" ht="15">
      <c r="B28" s="296"/>
      <c r="C28" s="314" t="s">
        <v>677</v>
      </c>
      <c r="D28" s="314"/>
      <c r="E28" s="313"/>
      <c r="F28" s="313"/>
      <c r="G28" s="313"/>
      <c r="H28" s="313"/>
      <c r="I28" s="312"/>
    </row>
    <row r="29" spans="2:9" ht="14.5" thickBot="1">
      <c r="B29" s="296"/>
      <c r="C29" s="315"/>
      <c r="D29" s="313"/>
      <c r="E29" s="313"/>
      <c r="F29" s="313"/>
      <c r="G29" s="313"/>
      <c r="H29" s="313"/>
      <c r="I29" s="312"/>
    </row>
    <row r="30" spans="2:9" ht="45" customHeight="1">
      <c r="B30" s="296"/>
      <c r="C30" s="694" t="s">
        <v>676</v>
      </c>
      <c r="D30" s="695"/>
      <c r="E30" s="738" t="s">
        <v>1043</v>
      </c>
      <c r="F30" s="739"/>
      <c r="G30" s="739"/>
      <c r="H30" s="740"/>
      <c r="I30" s="312"/>
    </row>
    <row r="31" spans="2:9" ht="45" customHeight="1">
      <c r="B31" s="296"/>
      <c r="C31" s="696" t="s">
        <v>675</v>
      </c>
      <c r="D31" s="697"/>
      <c r="E31" s="741" t="s">
        <v>1073</v>
      </c>
      <c r="F31" s="742"/>
      <c r="G31" s="742"/>
      <c r="H31" s="743"/>
      <c r="I31" s="312"/>
    </row>
    <row r="32" spans="2:9" ht="45" customHeight="1">
      <c r="B32" s="296"/>
      <c r="C32" s="696" t="s">
        <v>767</v>
      </c>
      <c r="D32" s="697"/>
      <c r="E32" s="741" t="s">
        <v>1074</v>
      </c>
      <c r="F32" s="742"/>
      <c r="G32" s="742"/>
      <c r="H32" s="743"/>
      <c r="I32" s="312"/>
    </row>
    <row r="33" spans="2:9" ht="45" customHeight="1">
      <c r="B33" s="296"/>
      <c r="C33" s="696" t="s">
        <v>768</v>
      </c>
      <c r="D33" s="697"/>
      <c r="E33" s="742" t="s">
        <v>11</v>
      </c>
      <c r="F33" s="742"/>
      <c r="G33" s="742"/>
      <c r="H33" s="743"/>
      <c r="I33" s="312"/>
    </row>
    <row r="34" spans="2:9" ht="45" customHeight="1" thickBot="1">
      <c r="B34" s="296"/>
      <c r="C34" s="688" t="s">
        <v>674</v>
      </c>
      <c r="D34" s="689"/>
      <c r="E34" s="744" t="s">
        <v>18</v>
      </c>
      <c r="F34" s="744"/>
      <c r="G34" s="744"/>
      <c r="H34" s="745"/>
      <c r="I34" s="312"/>
    </row>
    <row r="35" spans="2:9" ht="15" customHeight="1">
      <c r="B35" s="85"/>
      <c r="C35" s="86"/>
      <c r="D35" s="86"/>
      <c r="E35" s="86"/>
      <c r="F35" s="86"/>
      <c r="G35" s="86"/>
      <c r="H35" s="86"/>
      <c r="I35" s="88"/>
    </row>
    <row r="36" spans="2:9" ht="15">
      <c r="B36" s="296"/>
      <c r="C36" s="262"/>
      <c r="D36" s="313"/>
      <c r="E36" s="313"/>
      <c r="F36" s="313"/>
      <c r="G36" s="313"/>
      <c r="H36" s="313"/>
      <c r="I36" s="312"/>
    </row>
    <row r="37" spans="2:9" ht="15">
      <c r="B37" s="296"/>
      <c r="C37" s="314" t="s">
        <v>673</v>
      </c>
      <c r="D37" s="313"/>
      <c r="E37" s="313"/>
      <c r="F37" s="313"/>
      <c r="G37" s="313"/>
      <c r="H37" s="313"/>
      <c r="I37" s="312"/>
    </row>
    <row r="38" spans="2:9" ht="14.5" thickBot="1">
      <c r="B38" s="296"/>
      <c r="C38" s="314"/>
      <c r="D38" s="313"/>
      <c r="E38" s="313"/>
      <c r="F38" s="313"/>
      <c r="G38" s="313"/>
      <c r="H38" s="313"/>
      <c r="I38" s="312"/>
    </row>
    <row r="39" spans="2:9" ht="45" customHeight="1">
      <c r="B39" s="296"/>
      <c r="C39" s="694" t="s">
        <v>739</v>
      </c>
      <c r="D39" s="695"/>
      <c r="E39" s="746"/>
      <c r="F39" s="746"/>
      <c r="G39" s="746"/>
      <c r="H39" s="747"/>
      <c r="I39" s="312"/>
    </row>
    <row r="40" spans="2:9" ht="45" customHeight="1">
      <c r="B40" s="296"/>
      <c r="C40" s="727" t="s">
        <v>769</v>
      </c>
      <c r="D40" s="728"/>
      <c r="E40" s="728" t="s">
        <v>633</v>
      </c>
      <c r="F40" s="728"/>
      <c r="G40" s="728"/>
      <c r="H40" s="729"/>
      <c r="I40" s="312"/>
    </row>
    <row r="41" spans="2:9" ht="45" customHeight="1">
      <c r="B41" s="296"/>
      <c r="C41" s="713" t="s">
        <v>1072</v>
      </c>
      <c r="D41" s="714"/>
      <c r="E41" s="711"/>
      <c r="F41" s="737"/>
      <c r="G41" s="737"/>
      <c r="H41" s="712"/>
      <c r="I41" s="312"/>
    </row>
    <row r="42" spans="2:9" ht="45" customHeight="1" thickBot="1">
      <c r="B42" s="296"/>
      <c r="C42" s="748"/>
      <c r="D42" s="749"/>
      <c r="E42" s="750"/>
      <c r="F42" s="751"/>
      <c r="G42" s="751"/>
      <c r="H42" s="752"/>
      <c r="I42" s="312"/>
    </row>
    <row r="43" spans="2:9" ht="15">
      <c r="B43" s="296"/>
      <c r="C43" s="313"/>
      <c r="D43" s="313"/>
      <c r="E43" s="313"/>
      <c r="F43" s="313"/>
      <c r="G43" s="313"/>
      <c r="H43" s="313"/>
      <c r="I43" s="312"/>
    </row>
    <row r="44" spans="2:9" ht="14.5" thickBot="1">
      <c r="B44" s="311"/>
      <c r="C44" s="310"/>
      <c r="D44" s="310"/>
      <c r="E44" s="310"/>
      <c r="F44" s="310"/>
      <c r="G44" s="310"/>
      <c r="H44" s="310"/>
      <c r="I44" s="309"/>
    </row>
  </sheetData>
  <mergeCells count="33">
    <mergeCell ref="C39:D39"/>
    <mergeCell ref="C40:D40"/>
    <mergeCell ref="E39:H39"/>
    <mergeCell ref="E40:H40"/>
    <mergeCell ref="C42:D42"/>
    <mergeCell ref="E42:H42"/>
    <mergeCell ref="C41:D41"/>
    <mergeCell ref="E41:H41"/>
    <mergeCell ref="E30:H30"/>
    <mergeCell ref="E31:H31"/>
    <mergeCell ref="E32:H32"/>
    <mergeCell ref="E33:H33"/>
    <mergeCell ref="E34:H34"/>
    <mergeCell ref="C30:D30"/>
    <mergeCell ref="C31:D31"/>
    <mergeCell ref="C32:D32"/>
    <mergeCell ref="C33:D33"/>
    <mergeCell ref="C34:D34"/>
    <mergeCell ref="C23:D23"/>
    <mergeCell ref="E23:H23"/>
    <mergeCell ref="C25:D25"/>
    <mergeCell ref="E25:H25"/>
    <mergeCell ref="C22:H22"/>
    <mergeCell ref="C24:D24"/>
    <mergeCell ref="E24:H24"/>
    <mergeCell ref="C11:H11"/>
    <mergeCell ref="C3:H3"/>
    <mergeCell ref="C8:D8"/>
    <mergeCell ref="C10:D10"/>
    <mergeCell ref="E8:H8"/>
    <mergeCell ref="E10:H10"/>
    <mergeCell ref="C9:D9"/>
    <mergeCell ref="E9:H9"/>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4" name="Check Box 1">
              <controlPr defaultSize="0" autoFill="0" autoLine="0" autoPict="0">
                <anchor moveWithCells="1">
                  <from>
                    <xdr:col>4</xdr:col>
                    <xdr:colOff>0</xdr:colOff>
                    <xdr:row>38</xdr:row>
                    <xdr:rowOff>0</xdr:rowOff>
                  </from>
                  <to>
                    <xdr:col>4</xdr:col>
                    <xdr:colOff>1416050</xdr:colOff>
                    <xdr:row>39</xdr:row>
                    <xdr:rowOff>0</xdr:rowOff>
                  </to>
                </anchor>
              </controlPr>
            </control>
          </mc:Choice>
        </mc:AlternateContent>
        <mc:AlternateContent>
          <mc:Choice Requires="x14">
            <control xmlns:r="http://schemas.openxmlformats.org/officeDocument/2006/relationships" shapeId="11266" r:id="rId5" name="Check Box 2">
              <controlPr defaultSize="0" autoFill="0" autoLine="0" autoPict="0">
                <anchor moveWithCells="1">
                  <from>
                    <xdr:col>4</xdr:col>
                    <xdr:colOff>1524000</xdr:colOff>
                    <xdr:row>38</xdr:row>
                    <xdr:rowOff>0</xdr:rowOff>
                  </from>
                  <to>
                    <xdr:col>4</xdr:col>
                    <xdr:colOff>2940050</xdr:colOff>
                    <xdr:row>39</xdr:row>
                    <xdr:rowOff>0</xdr:rowOff>
                  </to>
                </anchor>
              </controlPr>
            </control>
          </mc:Choice>
        </mc:AlternateContent>
        <mc:AlternateContent>
          <mc:Choice Requires="x14">
            <control xmlns:r="http://schemas.openxmlformats.org/officeDocument/2006/relationships" shapeId="11267" r:id="rId6" name="Check Box 3">
              <controlPr defaultSize="0" autoFill="0" autoLine="0" autoPict="0">
                <anchor moveWithCells="1">
                  <from>
                    <xdr:col>4</xdr:col>
                    <xdr:colOff>2914650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2:F34"/>
  <sheetViews>
    <sheetView workbookViewId="0" topLeftCell="A1">
      <selection activeCell="D14" sqref="D14"/>
    </sheetView>
  </sheetViews>
  <sheetFormatPr defaultColWidth="9.140625" defaultRowHeight="15"/>
  <cols>
    <col min="1" max="2" width="1.8515625" style="18" customWidth="1"/>
    <col min="3" max="3" width="11.421875" style="326" customWidth="1"/>
    <col min="4" max="4" width="116.00390625" style="325" customWidth="1"/>
    <col min="5" max="6" width="1.8515625" style="18" customWidth="1"/>
    <col min="7" max="16384" width="9.140625" style="18" customWidth="1"/>
  </cols>
  <sheetData>
    <row r="1" ht="10.5" customHeight="1" thickBot="1"/>
    <row r="2" spans="2:5" ht="14.5" thickBot="1">
      <c r="B2" s="345"/>
      <c r="C2" s="344"/>
      <c r="D2" s="343"/>
      <c r="E2" s="342"/>
    </row>
    <row r="3" spans="2:5" ht="20.5" thickBot="1">
      <c r="B3" s="334"/>
      <c r="C3" s="666" t="s">
        <v>705</v>
      </c>
      <c r="D3" s="668"/>
      <c r="E3" s="332"/>
    </row>
    <row r="4" spans="2:5" ht="20">
      <c r="B4" s="334"/>
      <c r="C4" s="341"/>
      <c r="D4" s="341"/>
      <c r="E4" s="332"/>
    </row>
    <row r="5" spans="2:5" ht="20">
      <c r="B5" s="334"/>
      <c r="C5" s="263" t="s">
        <v>704</v>
      </c>
      <c r="D5" s="341"/>
      <c r="E5" s="332"/>
    </row>
    <row r="6" spans="2:5" ht="14.5" thickBot="1">
      <c r="B6" s="334"/>
      <c r="C6" s="339"/>
      <c r="D6" s="287"/>
      <c r="E6" s="332"/>
    </row>
    <row r="7" spans="2:5" ht="30" customHeight="1">
      <c r="B7" s="334"/>
      <c r="C7" s="338" t="s">
        <v>691</v>
      </c>
      <c r="D7" s="337" t="s">
        <v>690</v>
      </c>
      <c r="E7" s="332"/>
    </row>
    <row r="8" spans="2:6" ht="42">
      <c r="B8" s="334"/>
      <c r="C8" s="335">
        <v>1</v>
      </c>
      <c r="D8" s="269" t="s">
        <v>703</v>
      </c>
      <c r="E8" s="332"/>
      <c r="F8" s="327"/>
    </row>
    <row r="9" spans="2:5" ht="15">
      <c r="B9" s="334"/>
      <c r="C9" s="335">
        <v>2</v>
      </c>
      <c r="D9" s="269" t="s">
        <v>702</v>
      </c>
      <c r="E9" s="332"/>
    </row>
    <row r="10" spans="2:5" ht="42">
      <c r="B10" s="334"/>
      <c r="C10" s="335">
        <v>3</v>
      </c>
      <c r="D10" s="269" t="s">
        <v>701</v>
      </c>
      <c r="E10" s="332"/>
    </row>
    <row r="11" spans="2:5" ht="15">
      <c r="B11" s="334"/>
      <c r="C11" s="335">
        <v>4</v>
      </c>
      <c r="D11" s="269" t="s">
        <v>700</v>
      </c>
      <c r="E11" s="332"/>
    </row>
    <row r="12" spans="2:5" ht="28">
      <c r="B12" s="334"/>
      <c r="C12" s="335">
        <v>5</v>
      </c>
      <c r="D12" s="269" t="s">
        <v>699</v>
      </c>
      <c r="E12" s="332"/>
    </row>
    <row r="13" spans="2:5" ht="15">
      <c r="B13" s="334"/>
      <c r="C13" s="335">
        <v>6</v>
      </c>
      <c r="D13" s="269" t="s">
        <v>698</v>
      </c>
      <c r="E13" s="332"/>
    </row>
    <row r="14" spans="2:5" ht="28">
      <c r="B14" s="334"/>
      <c r="C14" s="335">
        <v>7</v>
      </c>
      <c r="D14" s="269" t="s">
        <v>697</v>
      </c>
      <c r="E14" s="332"/>
    </row>
    <row r="15" spans="2:5" ht="15">
      <c r="B15" s="334"/>
      <c r="C15" s="335">
        <v>8</v>
      </c>
      <c r="D15" s="269" t="s">
        <v>696</v>
      </c>
      <c r="E15" s="332"/>
    </row>
    <row r="16" spans="2:5" ht="15">
      <c r="B16" s="334"/>
      <c r="C16" s="335">
        <v>9</v>
      </c>
      <c r="D16" s="269" t="s">
        <v>695</v>
      </c>
      <c r="E16" s="332"/>
    </row>
    <row r="17" spans="2:5" ht="15">
      <c r="B17" s="334"/>
      <c r="C17" s="335">
        <v>10</v>
      </c>
      <c r="D17" s="336" t="s">
        <v>694</v>
      </c>
      <c r="E17" s="332"/>
    </row>
    <row r="18" spans="2:5" ht="28.5" thickBot="1">
      <c r="B18" s="334"/>
      <c r="C18" s="333">
        <v>11</v>
      </c>
      <c r="D18" s="297" t="s">
        <v>693</v>
      </c>
      <c r="E18" s="332"/>
    </row>
    <row r="19" spans="2:5" ht="15">
      <c r="B19" s="334"/>
      <c r="C19" s="340"/>
      <c r="D19" s="282"/>
      <c r="E19" s="332"/>
    </row>
    <row r="20" spans="2:5" ht="15">
      <c r="B20" s="334"/>
      <c r="C20" s="263" t="s">
        <v>692</v>
      </c>
      <c r="D20" s="282"/>
      <c r="E20" s="332"/>
    </row>
    <row r="21" spans="2:5" ht="14.5" thickBot="1">
      <c r="B21" s="334"/>
      <c r="C21" s="339"/>
      <c r="D21" s="282"/>
      <c r="E21" s="332"/>
    </row>
    <row r="22" spans="2:5" ht="30" customHeight="1">
      <c r="B22" s="334"/>
      <c r="C22" s="338" t="s">
        <v>691</v>
      </c>
      <c r="D22" s="337" t="s">
        <v>690</v>
      </c>
      <c r="E22" s="332"/>
    </row>
    <row r="23" spans="2:5" ht="15">
      <c r="B23" s="334"/>
      <c r="C23" s="335">
        <v>1</v>
      </c>
      <c r="D23" s="336" t="s">
        <v>689</v>
      </c>
      <c r="E23" s="332"/>
    </row>
    <row r="24" spans="2:5" ht="15">
      <c r="B24" s="334"/>
      <c r="C24" s="335">
        <v>2</v>
      </c>
      <c r="D24" s="269" t="s">
        <v>688</v>
      </c>
      <c r="E24" s="332"/>
    </row>
    <row r="25" spans="2:5" ht="15">
      <c r="B25" s="334"/>
      <c r="C25" s="335">
        <v>3</v>
      </c>
      <c r="D25" s="269" t="s">
        <v>687</v>
      </c>
      <c r="E25" s="332"/>
    </row>
    <row r="26" spans="2:5" ht="15">
      <c r="B26" s="334"/>
      <c r="C26" s="335">
        <v>4</v>
      </c>
      <c r="D26" s="269" t="s">
        <v>686</v>
      </c>
      <c r="E26" s="332"/>
    </row>
    <row r="27" spans="2:5" ht="15">
      <c r="B27" s="334"/>
      <c r="C27" s="335">
        <v>5</v>
      </c>
      <c r="D27" s="269" t="s">
        <v>685</v>
      </c>
      <c r="E27" s="332"/>
    </row>
    <row r="28" spans="2:5" ht="42.5" thickBot="1">
      <c r="B28" s="334"/>
      <c r="C28" s="333">
        <v>6</v>
      </c>
      <c r="D28" s="297" t="s">
        <v>684</v>
      </c>
      <c r="E28" s="332"/>
    </row>
    <row r="29" spans="2:5" ht="14.5" thickBot="1">
      <c r="B29" s="331"/>
      <c r="C29" s="330"/>
      <c r="D29" s="329"/>
      <c r="E29" s="328"/>
    </row>
    <row r="30" ht="15">
      <c r="D30" s="327"/>
    </row>
    <row r="31" ht="15">
      <c r="D31" s="327"/>
    </row>
    <row r="32" ht="15">
      <c r="D32" s="327"/>
    </row>
    <row r="33" ht="15">
      <c r="D33" s="327"/>
    </row>
    <row r="34" ht="15">
      <c r="D34" s="327"/>
    </row>
  </sheetData>
  <mergeCells count="1">
    <mergeCell ref="C3:D3"/>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6"/>
  <sheetViews>
    <sheetView zoomScale="70" zoomScaleNormal="70" zoomScalePageLayoutView="80" workbookViewId="0" topLeftCell="A31">
      <selection activeCell="F57" sqref="F57:K57"/>
    </sheetView>
  </sheetViews>
  <sheetFormatPr defaultColWidth="8.8515625" defaultRowHeight="15"/>
  <cols>
    <col min="1" max="1" width="2.140625" style="0" customWidth="1"/>
    <col min="2" max="2" width="2.421875" style="0" customWidth="1"/>
    <col min="3" max="3" width="22.421875" style="11" customWidth="1"/>
    <col min="4" max="5" width="10.421875" style="0" customWidth="1"/>
    <col min="6" max="7" width="9.140625" style="0" customWidth="1"/>
    <col min="8" max="9" width="50.57421875" style="0" customWidth="1"/>
    <col min="10" max="10" width="112.8515625" style="0" customWidth="1"/>
    <col min="11" max="11" width="13.8515625" style="0" customWidth="1"/>
    <col min="12" max="12" width="2.57421875" style="0" customWidth="1"/>
    <col min="13" max="13" width="2.00390625" style="0" customWidth="1"/>
    <col min="14" max="14" width="40.57421875" style="0" customWidth="1"/>
  </cols>
  <sheetData>
    <row r="1" spans="1:54" ht="15" thickBot="1">
      <c r="A1" s="17"/>
      <c r="B1" s="17"/>
      <c r="C1" s="16"/>
      <c r="D1" s="17"/>
      <c r="E1" s="17"/>
      <c r="F1" s="17"/>
      <c r="G1" s="17"/>
      <c r="H1" s="17"/>
      <c r="I1" s="17"/>
      <c r="J1" s="92"/>
      <c r="K1" s="92"/>
      <c r="L1" s="17"/>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row>
    <row r="2" spans="1:54" ht="15" thickBot="1">
      <c r="A2" s="17"/>
      <c r="B2" s="35"/>
      <c r="C2" s="36"/>
      <c r="D2" s="37"/>
      <c r="E2" s="37"/>
      <c r="F2" s="37"/>
      <c r="G2" s="37"/>
      <c r="H2" s="37"/>
      <c r="I2" s="37"/>
      <c r="J2" s="100"/>
      <c r="K2" s="100"/>
      <c r="L2" s="38"/>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54" ht="20.5" thickBot="1">
      <c r="A3" s="17"/>
      <c r="B3" s="85"/>
      <c r="C3" s="604" t="s">
        <v>215</v>
      </c>
      <c r="D3" s="605"/>
      <c r="E3" s="605"/>
      <c r="F3" s="605"/>
      <c r="G3" s="605"/>
      <c r="H3" s="605"/>
      <c r="I3" s="605"/>
      <c r="J3" s="605"/>
      <c r="K3" s="606"/>
      <c r="L3" s="87"/>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4" spans="1:54" ht="15" customHeight="1">
      <c r="A4" s="17"/>
      <c r="B4" s="39"/>
      <c r="C4" s="805" t="s">
        <v>770</v>
      </c>
      <c r="D4" s="805"/>
      <c r="E4" s="805"/>
      <c r="F4" s="805"/>
      <c r="G4" s="805"/>
      <c r="H4" s="805"/>
      <c r="I4" s="805"/>
      <c r="J4" s="805"/>
      <c r="K4" s="805"/>
      <c r="L4" s="40"/>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row>
    <row r="5" spans="1:54" ht="15" customHeight="1">
      <c r="A5" s="17"/>
      <c r="B5" s="39"/>
      <c r="C5" s="759" t="s">
        <v>788</v>
      </c>
      <c r="D5" s="759"/>
      <c r="E5" s="759"/>
      <c r="F5" s="759"/>
      <c r="G5" s="759"/>
      <c r="H5" s="759"/>
      <c r="I5" s="759"/>
      <c r="J5" s="759"/>
      <c r="K5" s="759"/>
      <c r="L5" s="40"/>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row>
    <row r="6" spans="1:54" ht="15">
      <c r="A6" s="17"/>
      <c r="B6" s="39"/>
      <c r="C6" s="41"/>
      <c r="D6" s="42"/>
      <c r="E6" s="42"/>
      <c r="F6" s="42"/>
      <c r="G6" s="42"/>
      <c r="H6" s="42"/>
      <c r="I6" s="42"/>
      <c r="J6" s="101"/>
      <c r="K6" s="101"/>
      <c r="L6" s="40"/>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row>
    <row r="7" spans="1:54" ht="28.75" customHeight="1" thickBot="1">
      <c r="A7" s="17"/>
      <c r="B7" s="39"/>
      <c r="C7" s="41"/>
      <c r="D7" s="768" t="s">
        <v>798</v>
      </c>
      <c r="E7" s="768"/>
      <c r="F7" s="768" t="s">
        <v>751</v>
      </c>
      <c r="G7" s="768"/>
      <c r="H7" s="769" t="s">
        <v>219</v>
      </c>
      <c r="I7" s="769"/>
      <c r="J7" s="97" t="s">
        <v>220</v>
      </c>
      <c r="K7" s="97" t="s">
        <v>202</v>
      </c>
      <c r="L7" s="40"/>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row>
    <row r="8" spans="1:54" s="11" customFormat="1" ht="128.5" customHeight="1" thickBot="1">
      <c r="A8" s="16"/>
      <c r="B8" s="44"/>
      <c r="C8" s="413" t="s">
        <v>750</v>
      </c>
      <c r="D8" s="792" t="s">
        <v>952</v>
      </c>
      <c r="E8" s="792"/>
      <c r="F8" s="760" t="s">
        <v>959</v>
      </c>
      <c r="G8" s="761"/>
      <c r="H8" s="760" t="s">
        <v>953</v>
      </c>
      <c r="I8" s="761"/>
      <c r="J8" s="506" t="s">
        <v>1077</v>
      </c>
      <c r="K8" s="504" t="s">
        <v>20</v>
      </c>
      <c r="L8" s="4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1:54" s="11" customFormat="1" ht="40" customHeight="1">
      <c r="A9" s="16"/>
      <c r="B9" s="44"/>
      <c r="C9" s="413"/>
      <c r="D9" s="799" t="s">
        <v>954</v>
      </c>
      <c r="E9" s="800"/>
      <c r="F9" s="793" t="s">
        <v>775</v>
      </c>
      <c r="G9" s="794"/>
      <c r="H9" s="793" t="s">
        <v>955</v>
      </c>
      <c r="I9" s="794"/>
      <c r="J9" s="797" t="s">
        <v>1075</v>
      </c>
      <c r="K9" s="803" t="s">
        <v>20</v>
      </c>
      <c r="L9" s="45"/>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row>
    <row r="10" spans="1:54" s="11" customFormat="1" ht="53.5" customHeight="1" thickBot="1">
      <c r="A10" s="16"/>
      <c r="B10" s="44"/>
      <c r="C10" s="96"/>
      <c r="D10" s="801"/>
      <c r="E10" s="802"/>
      <c r="F10" s="795"/>
      <c r="G10" s="796"/>
      <c r="H10" s="795"/>
      <c r="I10" s="796"/>
      <c r="J10" s="798"/>
      <c r="K10" s="804"/>
      <c r="L10" s="45"/>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row>
    <row r="11" spans="1:54" s="11" customFormat="1" ht="69" customHeight="1" thickBot="1">
      <c r="A11" s="16"/>
      <c r="B11" s="44"/>
      <c r="C11" s="96"/>
      <c r="D11" s="792" t="s">
        <v>956</v>
      </c>
      <c r="E11" s="792"/>
      <c r="F11" s="760" t="s">
        <v>959</v>
      </c>
      <c r="G11" s="761"/>
      <c r="H11" s="760" t="s">
        <v>957</v>
      </c>
      <c r="I11" s="761"/>
      <c r="J11" s="506" t="s">
        <v>1076</v>
      </c>
      <c r="K11" s="504" t="s">
        <v>20</v>
      </c>
      <c r="L11" s="45"/>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row>
    <row r="12" spans="1:54" s="11" customFormat="1" ht="18.75" customHeight="1" thickBot="1">
      <c r="A12" s="16"/>
      <c r="B12" s="44"/>
      <c r="C12" s="94"/>
      <c r="D12" s="46"/>
      <c r="E12" s="46"/>
      <c r="F12" s="46"/>
      <c r="G12" s="46"/>
      <c r="H12" s="46"/>
      <c r="I12" s="46"/>
      <c r="J12" s="105" t="s">
        <v>216</v>
      </c>
      <c r="K12" s="505" t="s">
        <v>20</v>
      </c>
      <c r="L12" s="45"/>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s="11" customFormat="1" ht="18.75" customHeight="1">
      <c r="A13" s="16"/>
      <c r="B13" s="44"/>
      <c r="C13" s="148"/>
      <c r="D13" s="46"/>
      <c r="E13" s="46"/>
      <c r="F13" s="46"/>
      <c r="G13" s="46"/>
      <c r="H13" s="46"/>
      <c r="I13" s="46"/>
      <c r="J13" s="106"/>
      <c r="K13" s="41"/>
      <c r="L13" s="45"/>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row>
    <row r="14" spans="1:54" s="11" customFormat="1" ht="15" thickBot="1">
      <c r="A14" s="16"/>
      <c r="B14" s="44"/>
      <c r="C14" s="126"/>
      <c r="D14" s="809" t="s">
        <v>1078</v>
      </c>
      <c r="E14" s="809"/>
      <c r="F14" s="809"/>
      <c r="G14" s="809"/>
      <c r="H14" s="809"/>
      <c r="I14" s="809"/>
      <c r="J14" s="809"/>
      <c r="K14" s="809"/>
      <c r="L14" s="45"/>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4" s="11" customFormat="1" ht="15" thickBot="1">
      <c r="A15" s="16"/>
      <c r="B15" s="44"/>
      <c r="C15" s="126"/>
      <c r="D15" s="80" t="s">
        <v>57</v>
      </c>
      <c r="E15" s="806" t="s">
        <v>960</v>
      </c>
      <c r="F15" s="807"/>
      <c r="G15" s="807"/>
      <c r="H15" s="807"/>
      <c r="I15" s="807"/>
      <c r="J15" s="808"/>
      <c r="K15" s="46"/>
      <c r="L15" s="45"/>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11" customFormat="1" ht="15" thickBot="1">
      <c r="A16" s="16"/>
      <c r="B16" s="44"/>
      <c r="C16" s="126"/>
      <c r="D16" s="80" t="s">
        <v>59</v>
      </c>
      <c r="E16" s="773" t="s">
        <v>817</v>
      </c>
      <c r="F16" s="771"/>
      <c r="G16" s="771"/>
      <c r="H16" s="771"/>
      <c r="I16" s="771"/>
      <c r="J16" s="772"/>
      <c r="K16" s="46"/>
      <c r="L16" s="4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row>
    <row r="17" spans="1:54" s="11" customFormat="1" ht="13.5" customHeight="1">
      <c r="A17" s="16"/>
      <c r="B17" s="44"/>
      <c r="C17" s="126"/>
      <c r="D17" s="46"/>
      <c r="E17" s="46"/>
      <c r="F17" s="46"/>
      <c r="G17" s="46"/>
      <c r="H17" s="46"/>
      <c r="I17" s="46"/>
      <c r="J17" s="46"/>
      <c r="K17" s="46"/>
      <c r="L17" s="45"/>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row>
    <row r="18" spans="1:54" s="11" customFormat="1" ht="30.75" customHeight="1" thickBot="1">
      <c r="A18" s="16"/>
      <c r="B18" s="44"/>
      <c r="C18" s="783" t="s">
        <v>742</v>
      </c>
      <c r="D18" s="783"/>
      <c r="E18" s="783"/>
      <c r="F18" s="783"/>
      <c r="G18" s="783"/>
      <c r="H18" s="783"/>
      <c r="I18" s="783"/>
      <c r="J18" s="783"/>
      <c r="K18" s="101"/>
      <c r="L18" s="45"/>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row>
    <row r="19" spans="1:54" s="11" customFormat="1" ht="30.75" customHeight="1">
      <c r="A19" s="16"/>
      <c r="B19" s="44"/>
      <c r="C19" s="103"/>
      <c r="D19" s="774" t="s">
        <v>961</v>
      </c>
      <c r="E19" s="775"/>
      <c r="F19" s="775"/>
      <c r="G19" s="775"/>
      <c r="H19" s="775"/>
      <c r="I19" s="775"/>
      <c r="J19" s="775"/>
      <c r="K19" s="776"/>
      <c r="L19" s="45"/>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row>
    <row r="20" spans="1:54" s="11" customFormat="1" ht="30.75" customHeight="1">
      <c r="A20" s="16"/>
      <c r="B20" s="44"/>
      <c r="C20" s="103"/>
      <c r="D20" s="777"/>
      <c r="E20" s="778"/>
      <c r="F20" s="778"/>
      <c r="G20" s="778"/>
      <c r="H20" s="778"/>
      <c r="I20" s="778"/>
      <c r="J20" s="778"/>
      <c r="K20" s="779"/>
      <c r="L20" s="45"/>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row>
    <row r="21" spans="1:54" s="11" customFormat="1" ht="30.75" customHeight="1">
      <c r="A21" s="16"/>
      <c r="B21" s="44"/>
      <c r="C21" s="103"/>
      <c r="D21" s="777"/>
      <c r="E21" s="778"/>
      <c r="F21" s="778"/>
      <c r="G21" s="778"/>
      <c r="H21" s="778"/>
      <c r="I21" s="778"/>
      <c r="J21" s="778"/>
      <c r="K21" s="779"/>
      <c r="L21" s="45"/>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4" s="11" customFormat="1" ht="30.75" customHeight="1" thickBot="1">
      <c r="A22" s="16"/>
      <c r="B22" s="44"/>
      <c r="C22" s="103"/>
      <c r="D22" s="780"/>
      <c r="E22" s="781"/>
      <c r="F22" s="781"/>
      <c r="G22" s="781"/>
      <c r="H22" s="781"/>
      <c r="I22" s="781"/>
      <c r="J22" s="781"/>
      <c r="K22" s="782"/>
      <c r="L22" s="45"/>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s="11" customFormat="1" ht="15">
      <c r="A23" s="16"/>
      <c r="B23" s="44"/>
      <c r="C23" s="95"/>
      <c r="D23" s="95"/>
      <c r="E23" s="95"/>
      <c r="F23" s="393"/>
      <c r="G23" s="393"/>
      <c r="H23" s="103"/>
      <c r="I23" s="95"/>
      <c r="J23" s="101"/>
      <c r="K23" s="101"/>
      <c r="L23" s="45"/>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row>
    <row r="24" spans="1:54" ht="25.25" customHeight="1" thickBot="1">
      <c r="A24" s="17"/>
      <c r="B24" s="44"/>
      <c r="C24" s="47"/>
      <c r="D24" s="768" t="s">
        <v>798</v>
      </c>
      <c r="E24" s="768"/>
      <c r="F24" s="768" t="s">
        <v>751</v>
      </c>
      <c r="G24" s="768"/>
      <c r="H24" s="769" t="s">
        <v>219</v>
      </c>
      <c r="I24" s="769"/>
      <c r="J24" s="97" t="s">
        <v>220</v>
      </c>
      <c r="K24" s="97" t="s">
        <v>202</v>
      </c>
      <c r="L24" s="45"/>
      <c r="M24" s="6"/>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4" ht="101" customHeight="1" thickBot="1">
      <c r="A25" s="17"/>
      <c r="B25" s="44"/>
      <c r="C25" s="413" t="s">
        <v>749</v>
      </c>
      <c r="D25" s="760" t="s">
        <v>962</v>
      </c>
      <c r="E25" s="761"/>
      <c r="F25" s="760" t="s">
        <v>775</v>
      </c>
      <c r="G25" s="761"/>
      <c r="H25" s="762" t="s">
        <v>1090</v>
      </c>
      <c r="I25" s="763"/>
      <c r="J25" s="503" t="s">
        <v>1081</v>
      </c>
      <c r="K25" s="504" t="s">
        <v>1054</v>
      </c>
      <c r="L25" s="45"/>
      <c r="M25" s="6"/>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row>
    <row r="26" spans="1:54" ht="134.5" customHeight="1" thickBot="1">
      <c r="A26" s="17"/>
      <c r="B26" s="44"/>
      <c r="C26" s="96"/>
      <c r="D26" s="760" t="s">
        <v>963</v>
      </c>
      <c r="E26" s="761"/>
      <c r="F26" s="760" t="s">
        <v>775</v>
      </c>
      <c r="G26" s="761"/>
      <c r="H26" s="762" t="s">
        <v>1089</v>
      </c>
      <c r="I26" s="763"/>
      <c r="J26" s="503" t="s">
        <v>1044</v>
      </c>
      <c r="K26" s="504" t="s">
        <v>1054</v>
      </c>
      <c r="L26" s="45"/>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102" thickBot="1">
      <c r="A27" s="17"/>
      <c r="B27" s="44"/>
      <c r="C27" s="96"/>
      <c r="D27" s="760" t="s">
        <v>964</v>
      </c>
      <c r="E27" s="761"/>
      <c r="F27" s="760" t="s">
        <v>958</v>
      </c>
      <c r="G27" s="761"/>
      <c r="H27" s="762" t="s">
        <v>965</v>
      </c>
      <c r="I27" s="763"/>
      <c r="J27" s="533" t="s">
        <v>1079</v>
      </c>
      <c r="K27" s="504" t="s">
        <v>20</v>
      </c>
      <c r="L27" s="45"/>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ht="18.75" customHeight="1" thickBot="1">
      <c r="A28" s="17"/>
      <c r="B28" s="44"/>
      <c r="C28" s="41"/>
      <c r="D28" s="41"/>
      <c r="E28" s="41"/>
      <c r="F28" s="41"/>
      <c r="G28" s="41"/>
      <c r="H28" s="41"/>
      <c r="I28" s="41"/>
      <c r="J28" s="105" t="s">
        <v>216</v>
      </c>
      <c r="K28" s="505" t="s">
        <v>20</v>
      </c>
      <c r="L28" s="45"/>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5" thickBot="1">
      <c r="A29" s="17"/>
      <c r="B29" s="44"/>
      <c r="C29" s="41"/>
      <c r="D29" s="146" t="s">
        <v>1078</v>
      </c>
      <c r="E29" s="149"/>
      <c r="F29" s="149"/>
      <c r="G29" s="149"/>
      <c r="H29" s="41"/>
      <c r="I29" s="41"/>
      <c r="J29" s="106"/>
      <c r="K29" s="41"/>
      <c r="L29" s="45"/>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ht="15" thickBot="1">
      <c r="A30" s="17"/>
      <c r="B30" s="44"/>
      <c r="C30" s="41"/>
      <c r="D30" s="80" t="s">
        <v>57</v>
      </c>
      <c r="E30" s="770" t="s">
        <v>1052</v>
      </c>
      <c r="F30" s="771"/>
      <c r="G30" s="771"/>
      <c r="H30" s="771"/>
      <c r="I30" s="771"/>
      <c r="J30" s="772"/>
      <c r="K30" s="41"/>
      <c r="L30" s="45"/>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4" ht="15" thickBot="1">
      <c r="A31" s="17"/>
      <c r="B31" s="44"/>
      <c r="C31" s="41"/>
      <c r="D31" s="80" t="s">
        <v>59</v>
      </c>
      <c r="E31" s="773" t="s">
        <v>1053</v>
      </c>
      <c r="F31" s="771"/>
      <c r="G31" s="771"/>
      <c r="H31" s="771"/>
      <c r="I31" s="771"/>
      <c r="J31" s="772"/>
      <c r="K31" s="41"/>
      <c r="L31" s="45"/>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row>
    <row r="32" spans="1:54" ht="15">
      <c r="A32" s="17"/>
      <c r="B32" s="44"/>
      <c r="C32" s="41"/>
      <c r="D32" s="41"/>
      <c r="E32" s="41"/>
      <c r="F32" s="41"/>
      <c r="G32" s="41"/>
      <c r="H32" s="41"/>
      <c r="I32" s="41"/>
      <c r="J32" s="106"/>
      <c r="K32" s="41"/>
      <c r="L32" s="45"/>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row>
    <row r="33" spans="1:54" ht="32.5" customHeight="1" thickBot="1">
      <c r="A33" s="17"/>
      <c r="B33" s="44"/>
      <c r="C33" s="783" t="s">
        <v>742</v>
      </c>
      <c r="D33" s="783"/>
      <c r="E33" s="783"/>
      <c r="F33" s="783"/>
      <c r="G33" s="783"/>
      <c r="H33" s="783"/>
      <c r="I33" s="783"/>
      <c r="J33" s="783"/>
      <c r="K33" s="101"/>
      <c r="L33" s="45"/>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4" ht="15" customHeight="1">
      <c r="A34" s="17"/>
      <c r="B34" s="44"/>
      <c r="C34" s="372"/>
      <c r="D34" s="774" t="s">
        <v>1055</v>
      </c>
      <c r="E34" s="775"/>
      <c r="F34" s="775"/>
      <c r="G34" s="775"/>
      <c r="H34" s="775"/>
      <c r="I34" s="775"/>
      <c r="J34" s="775"/>
      <c r="K34" s="776"/>
      <c r="L34" s="45"/>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row>
    <row r="35" spans="1:54" ht="15" customHeight="1">
      <c r="A35" s="17"/>
      <c r="B35" s="44"/>
      <c r="C35" s="372"/>
      <c r="D35" s="777"/>
      <c r="E35" s="778"/>
      <c r="F35" s="778"/>
      <c r="G35" s="778"/>
      <c r="H35" s="778"/>
      <c r="I35" s="778"/>
      <c r="J35" s="778"/>
      <c r="K35" s="779"/>
      <c r="L35" s="45"/>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row>
    <row r="36" spans="1:54" ht="15" customHeight="1">
      <c r="A36" s="17"/>
      <c r="B36" s="44"/>
      <c r="C36" s="372"/>
      <c r="D36" s="777"/>
      <c r="E36" s="778"/>
      <c r="F36" s="778"/>
      <c r="G36" s="778"/>
      <c r="H36" s="778"/>
      <c r="I36" s="778"/>
      <c r="J36" s="778"/>
      <c r="K36" s="779"/>
      <c r="L36" s="45"/>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4" ht="15" customHeight="1">
      <c r="A37" s="17"/>
      <c r="B37" s="44"/>
      <c r="C37" s="372"/>
      <c r="D37" s="777"/>
      <c r="E37" s="778"/>
      <c r="F37" s="778"/>
      <c r="G37" s="778"/>
      <c r="H37" s="778"/>
      <c r="I37" s="778"/>
      <c r="J37" s="778"/>
      <c r="K37" s="779"/>
      <c r="L37" s="45"/>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row>
    <row r="38" spans="1:54" ht="15" customHeight="1">
      <c r="A38" s="17"/>
      <c r="B38" s="44"/>
      <c r="C38" s="372"/>
      <c r="D38" s="777"/>
      <c r="E38" s="778"/>
      <c r="F38" s="778"/>
      <c r="G38" s="778"/>
      <c r="H38" s="778"/>
      <c r="I38" s="778"/>
      <c r="J38" s="778"/>
      <c r="K38" s="779"/>
      <c r="L38" s="45"/>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row>
    <row r="39" spans="1:54" ht="15" customHeight="1">
      <c r="A39" s="17"/>
      <c r="B39" s="44"/>
      <c r="C39" s="372"/>
      <c r="D39" s="777"/>
      <c r="E39" s="778"/>
      <c r="F39" s="778"/>
      <c r="G39" s="778"/>
      <c r="H39" s="778"/>
      <c r="I39" s="778"/>
      <c r="J39" s="778"/>
      <c r="K39" s="779"/>
      <c r="L39" s="45"/>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row>
    <row r="40" spans="1:54" ht="15">
      <c r="A40" s="17"/>
      <c r="B40" s="44"/>
      <c r="C40" s="372"/>
      <c r="D40" s="777"/>
      <c r="E40" s="778"/>
      <c r="F40" s="778"/>
      <c r="G40" s="778"/>
      <c r="H40" s="778"/>
      <c r="I40" s="778"/>
      <c r="J40" s="778"/>
      <c r="K40" s="779"/>
      <c r="L40" s="45"/>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row>
    <row r="41" spans="1:54" ht="15" thickBot="1">
      <c r="A41" s="17"/>
      <c r="B41" s="44"/>
      <c r="C41" s="372"/>
      <c r="D41" s="780"/>
      <c r="E41" s="781"/>
      <c r="F41" s="781"/>
      <c r="G41" s="781"/>
      <c r="H41" s="781"/>
      <c r="I41" s="781"/>
      <c r="J41" s="781"/>
      <c r="K41" s="782"/>
      <c r="L41" s="45"/>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row>
    <row r="42" spans="1:54" ht="15">
      <c r="A42" s="17"/>
      <c r="B42" s="44"/>
      <c r="C42" s="41"/>
      <c r="D42" s="41"/>
      <c r="E42" s="41"/>
      <c r="F42" s="41"/>
      <c r="G42" s="41"/>
      <c r="H42" s="41"/>
      <c r="I42" s="41"/>
      <c r="J42" s="106"/>
      <c r="K42" s="41"/>
      <c r="L42" s="45"/>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row>
    <row r="43" spans="1:54" ht="8.4" customHeight="1">
      <c r="A43" s="17"/>
      <c r="B43" s="44"/>
      <c r="C43" s="41"/>
      <c r="D43" s="41"/>
      <c r="E43" s="41"/>
      <c r="F43" s="41"/>
      <c r="G43" s="41"/>
      <c r="H43" s="41"/>
      <c r="I43" s="41"/>
      <c r="J43" s="106"/>
      <c r="K43" s="41"/>
      <c r="L43" s="45"/>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row>
    <row r="44" spans="1:54" ht="25.25" customHeight="1" thickBot="1">
      <c r="A44" s="17"/>
      <c r="B44" s="44"/>
      <c r="C44" s="47"/>
      <c r="D44" s="768" t="s">
        <v>798</v>
      </c>
      <c r="E44" s="768"/>
      <c r="F44" s="768" t="s">
        <v>751</v>
      </c>
      <c r="G44" s="768"/>
      <c r="H44" s="769" t="s">
        <v>219</v>
      </c>
      <c r="I44" s="769"/>
      <c r="J44" s="97" t="s">
        <v>220</v>
      </c>
      <c r="K44" s="97" t="s">
        <v>202</v>
      </c>
      <c r="L44" s="45"/>
      <c r="M44" s="6"/>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row>
    <row r="45" spans="1:54" ht="47" customHeight="1" thickBot="1">
      <c r="A45" s="17"/>
      <c r="B45" s="44"/>
      <c r="C45" s="767" t="s">
        <v>748</v>
      </c>
      <c r="D45" s="760">
        <v>1</v>
      </c>
      <c r="E45" s="761"/>
      <c r="F45" s="760" t="s">
        <v>1088</v>
      </c>
      <c r="G45" s="761"/>
      <c r="H45" s="760" t="s">
        <v>1091</v>
      </c>
      <c r="I45" s="761"/>
      <c r="J45" s="510" t="s">
        <v>1093</v>
      </c>
      <c r="K45" s="504" t="s">
        <v>1054</v>
      </c>
      <c r="L45" s="45"/>
      <c r="M45" s="6"/>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row>
    <row r="46" spans="1:54" ht="59.5" customHeight="1" thickBot="1">
      <c r="A46" s="17"/>
      <c r="B46" s="44"/>
      <c r="C46" s="767"/>
      <c r="D46" s="760">
        <v>2</v>
      </c>
      <c r="E46" s="761"/>
      <c r="F46" s="760" t="s">
        <v>776</v>
      </c>
      <c r="G46" s="761"/>
      <c r="H46" s="760" t="s">
        <v>1092</v>
      </c>
      <c r="I46" s="761"/>
      <c r="J46" s="573" t="s">
        <v>1096</v>
      </c>
      <c r="K46" s="504" t="s">
        <v>1054</v>
      </c>
      <c r="L46" s="45"/>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row>
    <row r="47" spans="1:54" ht="48" customHeight="1" thickBot="1">
      <c r="A47" s="17"/>
      <c r="B47" s="44"/>
      <c r="C47" s="767"/>
      <c r="D47" s="760">
        <v>3</v>
      </c>
      <c r="E47" s="761"/>
      <c r="F47" s="760" t="s">
        <v>959</v>
      </c>
      <c r="G47" s="761"/>
      <c r="H47" s="760" t="s">
        <v>965</v>
      </c>
      <c r="I47" s="761"/>
      <c r="J47" s="573" t="s">
        <v>1095</v>
      </c>
      <c r="K47" s="504" t="s">
        <v>20</v>
      </c>
      <c r="L47" s="45"/>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row>
    <row r="48" spans="1:54" ht="26" customHeight="1" thickBot="1">
      <c r="A48" s="17"/>
      <c r="B48" s="44"/>
      <c r="C48" s="767"/>
      <c r="D48" s="41"/>
      <c r="E48" s="41"/>
      <c r="F48" s="41"/>
      <c r="G48" s="41"/>
      <c r="H48" s="41"/>
      <c r="I48" s="41"/>
      <c r="J48" s="105" t="s">
        <v>216</v>
      </c>
      <c r="K48" s="505" t="s">
        <v>20</v>
      </c>
      <c r="L48" s="45"/>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row>
    <row r="49" spans="1:54" ht="15" thickBot="1">
      <c r="A49" s="17"/>
      <c r="B49" s="44"/>
      <c r="C49" s="41"/>
      <c r="D49" s="146" t="s">
        <v>1078</v>
      </c>
      <c r="E49" s="149"/>
      <c r="F49" s="149"/>
      <c r="G49" s="149"/>
      <c r="H49" s="41"/>
      <c r="I49" s="41"/>
      <c r="J49" s="106"/>
      <c r="K49" s="41"/>
      <c r="L49" s="45"/>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row>
    <row r="50" spans="1:54" ht="15" thickBot="1">
      <c r="A50" s="17"/>
      <c r="B50" s="44"/>
      <c r="C50" s="41"/>
      <c r="D50" s="80" t="s">
        <v>57</v>
      </c>
      <c r="E50" s="787" t="s">
        <v>1097</v>
      </c>
      <c r="F50" s="785"/>
      <c r="G50" s="785"/>
      <c r="H50" s="785"/>
      <c r="I50" s="785"/>
      <c r="J50" s="786"/>
      <c r="K50" s="41"/>
      <c r="L50" s="45"/>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row>
    <row r="51" spans="1:54" ht="15" thickBot="1">
      <c r="A51" s="17"/>
      <c r="B51" s="44"/>
      <c r="C51" s="41"/>
      <c r="D51" s="80" t="s">
        <v>59</v>
      </c>
      <c r="E51" s="784" t="s">
        <v>1085</v>
      </c>
      <c r="F51" s="785"/>
      <c r="G51" s="785"/>
      <c r="H51" s="785"/>
      <c r="I51" s="785"/>
      <c r="J51" s="786"/>
      <c r="K51" s="41"/>
      <c r="L51" s="45"/>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row>
    <row r="52" spans="1:54" ht="15" thickBot="1">
      <c r="A52" s="17"/>
      <c r="B52" s="44"/>
      <c r="C52" s="41"/>
      <c r="D52" s="80" t="s">
        <v>57</v>
      </c>
      <c r="E52" s="787" t="s">
        <v>1098</v>
      </c>
      <c r="F52" s="785"/>
      <c r="G52" s="785"/>
      <c r="H52" s="785"/>
      <c r="I52" s="785"/>
      <c r="J52" s="786"/>
      <c r="K52" s="41"/>
      <c r="L52" s="45"/>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row>
    <row r="53" spans="1:54" ht="15" thickBot="1">
      <c r="A53" s="17"/>
      <c r="B53" s="44"/>
      <c r="C53" s="41"/>
      <c r="D53" s="80" t="s">
        <v>59</v>
      </c>
      <c r="E53" s="784" t="s">
        <v>826</v>
      </c>
      <c r="F53" s="785"/>
      <c r="G53" s="785"/>
      <c r="H53" s="785"/>
      <c r="I53" s="785"/>
      <c r="J53" s="786"/>
      <c r="K53" s="41"/>
      <c r="L53" s="45"/>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row>
    <row r="54" spans="1:54" ht="15" thickBot="1">
      <c r="A54" s="17"/>
      <c r="B54" s="44"/>
      <c r="C54" s="41"/>
      <c r="D54" s="80" t="s">
        <v>57</v>
      </c>
      <c r="E54" s="787" t="s">
        <v>1099</v>
      </c>
      <c r="F54" s="785"/>
      <c r="G54" s="785"/>
      <c r="H54" s="785"/>
      <c r="I54" s="785"/>
      <c r="J54" s="786"/>
      <c r="K54" s="41"/>
      <c r="L54" s="45"/>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row>
    <row r="55" spans="1:54" ht="15" thickBot="1">
      <c r="A55" s="17"/>
      <c r="B55" s="44"/>
      <c r="C55" s="41"/>
      <c r="D55" s="80" t="s">
        <v>59</v>
      </c>
      <c r="E55" s="784" t="s">
        <v>831</v>
      </c>
      <c r="F55" s="785"/>
      <c r="G55" s="785"/>
      <c r="H55" s="785"/>
      <c r="I55" s="785"/>
      <c r="J55" s="786"/>
      <c r="K55" s="41"/>
      <c r="L55" s="45"/>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row>
    <row r="56" spans="1:54" ht="15" thickBot="1">
      <c r="A56" s="17"/>
      <c r="B56" s="44"/>
      <c r="C56" s="41"/>
      <c r="D56" s="80"/>
      <c r="E56" s="41"/>
      <c r="F56" s="41"/>
      <c r="G56" s="41"/>
      <c r="H56" s="41"/>
      <c r="I56" s="41"/>
      <c r="J56" s="41"/>
      <c r="K56" s="41"/>
      <c r="L56" s="45"/>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row r="57" spans="1:54" ht="191" customHeight="1" thickBot="1">
      <c r="A57" s="17"/>
      <c r="B57" s="44"/>
      <c r="C57" s="788" t="s">
        <v>221</v>
      </c>
      <c r="D57" s="788"/>
      <c r="E57" s="788"/>
      <c r="F57" s="789" t="s">
        <v>1094</v>
      </c>
      <c r="G57" s="790"/>
      <c r="H57" s="790"/>
      <c r="I57" s="790"/>
      <c r="J57" s="790"/>
      <c r="K57" s="791"/>
      <c r="L57" s="45"/>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row>
    <row r="58" spans="1:54" s="11" customFormat="1" ht="18.75" customHeight="1">
      <c r="A58" s="16"/>
      <c r="B58" s="44"/>
      <c r="C58" s="48"/>
      <c r="D58" s="48"/>
      <c r="E58" s="48"/>
      <c r="F58" s="48"/>
      <c r="G58" s="48"/>
      <c r="H58" s="48"/>
      <c r="I58" s="48"/>
      <c r="J58" s="101"/>
      <c r="K58" s="101"/>
      <c r="L58" s="45"/>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row>
    <row r="59" spans="1:54" s="11" customFormat="1" ht="15.75" customHeight="1" thickBot="1">
      <c r="A59" s="16"/>
      <c r="B59" s="44"/>
      <c r="C59" s="41"/>
      <c r="D59" s="397" t="s">
        <v>771</v>
      </c>
      <c r="E59" s="42"/>
      <c r="F59" s="42"/>
      <c r="G59" s="42"/>
      <c r="H59" s="42"/>
      <c r="I59" s="79" t="s">
        <v>195</v>
      </c>
      <c r="J59" s="101"/>
      <c r="K59" s="101"/>
      <c r="L59" s="45"/>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row>
    <row r="60" spans="1:54" s="11" customFormat="1" ht="78" customHeight="1">
      <c r="A60" s="16"/>
      <c r="B60" s="44"/>
      <c r="C60" s="414" t="s">
        <v>773</v>
      </c>
      <c r="D60" s="764" t="s">
        <v>772</v>
      </c>
      <c r="E60" s="765"/>
      <c r="F60" s="766"/>
      <c r="G60" s="42"/>
      <c r="H60" s="26" t="s">
        <v>196</v>
      </c>
      <c r="I60" s="764" t="s">
        <v>248</v>
      </c>
      <c r="J60" s="765"/>
      <c r="K60" s="766"/>
      <c r="L60" s="45"/>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row>
    <row r="61" spans="1:54" s="11" customFormat="1" ht="54.75" customHeight="1">
      <c r="A61" s="16"/>
      <c r="B61" s="44"/>
      <c r="C61" s="415" t="s">
        <v>774</v>
      </c>
      <c r="D61" s="753" t="s">
        <v>779</v>
      </c>
      <c r="E61" s="754"/>
      <c r="F61" s="755"/>
      <c r="G61" s="42"/>
      <c r="H61" s="27" t="s">
        <v>197</v>
      </c>
      <c r="I61" s="753" t="s">
        <v>249</v>
      </c>
      <c r="J61" s="754"/>
      <c r="K61" s="755"/>
      <c r="L61" s="45"/>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row>
    <row r="62" spans="1:54" s="11" customFormat="1" ht="58.5" customHeight="1">
      <c r="A62" s="16"/>
      <c r="B62" s="44"/>
      <c r="C62" s="415" t="s">
        <v>775</v>
      </c>
      <c r="D62" s="753" t="s">
        <v>780</v>
      </c>
      <c r="E62" s="754"/>
      <c r="F62" s="755"/>
      <c r="G62" s="42"/>
      <c r="H62" s="27" t="s">
        <v>198</v>
      </c>
      <c r="I62" s="753" t="s">
        <v>250</v>
      </c>
      <c r="J62" s="754"/>
      <c r="K62" s="755"/>
      <c r="L62" s="45"/>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row>
    <row r="63" spans="1:54" ht="60" customHeight="1">
      <c r="A63" s="17"/>
      <c r="B63" s="44"/>
      <c r="C63" s="415" t="s">
        <v>776</v>
      </c>
      <c r="D63" s="753" t="s">
        <v>781</v>
      </c>
      <c r="E63" s="754"/>
      <c r="F63" s="755"/>
      <c r="G63" s="42"/>
      <c r="H63" s="27" t="s">
        <v>199</v>
      </c>
      <c r="I63" s="753" t="s">
        <v>251</v>
      </c>
      <c r="J63" s="754"/>
      <c r="K63" s="755"/>
      <c r="L63" s="45"/>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row>
    <row r="64" spans="1:54" ht="54" customHeight="1">
      <c r="A64" s="17"/>
      <c r="B64" s="39"/>
      <c r="C64" s="415" t="s">
        <v>777</v>
      </c>
      <c r="D64" s="753" t="s">
        <v>782</v>
      </c>
      <c r="E64" s="754"/>
      <c r="F64" s="755"/>
      <c r="G64" s="42"/>
      <c r="H64" s="27" t="s">
        <v>200</v>
      </c>
      <c r="I64" s="753" t="s">
        <v>252</v>
      </c>
      <c r="J64" s="754"/>
      <c r="K64" s="755"/>
      <c r="L64" s="40"/>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row>
    <row r="65" spans="1:54" ht="61.5" customHeight="1" thickBot="1">
      <c r="A65" s="17"/>
      <c r="B65" s="39"/>
      <c r="C65" s="415" t="s">
        <v>778</v>
      </c>
      <c r="D65" s="753" t="s">
        <v>783</v>
      </c>
      <c r="E65" s="754"/>
      <c r="F65" s="755"/>
      <c r="G65" s="42"/>
      <c r="H65" s="28" t="s">
        <v>201</v>
      </c>
      <c r="I65" s="756" t="s">
        <v>253</v>
      </c>
      <c r="J65" s="757"/>
      <c r="K65" s="758"/>
      <c r="L65" s="40"/>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row>
    <row r="66" spans="1:54" ht="61.5" customHeight="1">
      <c r="A66" s="17"/>
      <c r="B66" s="39"/>
      <c r="C66" s="416" t="s">
        <v>784</v>
      </c>
      <c r="D66" s="753" t="s">
        <v>786</v>
      </c>
      <c r="E66" s="754"/>
      <c r="F66" s="755"/>
      <c r="G66" s="39"/>
      <c r="H66" s="147"/>
      <c r="I66" s="398"/>
      <c r="J66" s="398"/>
      <c r="K66" s="398"/>
      <c r="L66" s="40"/>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row>
    <row r="67" spans="1:54" ht="61.5" customHeight="1" thickBot="1">
      <c r="A67" s="17"/>
      <c r="B67" s="378"/>
      <c r="C67" s="417" t="s">
        <v>785</v>
      </c>
      <c r="D67" s="756" t="s">
        <v>787</v>
      </c>
      <c r="E67" s="757"/>
      <c r="F67" s="758"/>
      <c r="G67" s="39"/>
      <c r="H67" s="147"/>
      <c r="I67" s="398"/>
      <c r="J67" s="398"/>
      <c r="K67" s="398"/>
      <c r="L67" s="40"/>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row>
    <row r="68" spans="1:46" ht="15" thickBot="1">
      <c r="A68" s="17"/>
      <c r="B68" s="49"/>
      <c r="C68" s="50"/>
      <c r="D68" s="51"/>
      <c r="E68" s="51"/>
      <c r="F68" s="51"/>
      <c r="G68" s="51"/>
      <c r="H68" s="51"/>
      <c r="I68" s="51"/>
      <c r="J68" s="102"/>
      <c r="K68" s="102"/>
      <c r="L68" s="5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row>
    <row r="69" spans="1:46" ht="50" customHeight="1">
      <c r="A69" s="17"/>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row>
    <row r="70" spans="1:46" ht="50" customHeight="1">
      <c r="A70" s="17"/>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46" ht="49.5" customHeight="1">
      <c r="A71" s="17"/>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row>
    <row r="72" spans="1:46" ht="50" customHeight="1">
      <c r="A72" s="17"/>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row>
    <row r="73" spans="1:46" ht="50" customHeight="1">
      <c r="A73" s="17"/>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row>
    <row r="74" spans="1:46" ht="50" customHeight="1">
      <c r="A74" s="17"/>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row>
    <row r="75" spans="1:46" ht="15">
      <c r="A75" s="17"/>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row>
    <row r="76" spans="1:46" ht="15">
      <c r="A76" s="17"/>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row>
    <row r="77" spans="1:46" ht="15">
      <c r="A77" s="17"/>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row>
    <row r="78" spans="1:54" ht="15">
      <c r="A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row>
    <row r="79" spans="1:54" ht="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row>
    <row r="80" spans="1:54" ht="1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row>
    <row r="81" spans="1:54" ht="1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row>
    <row r="82" spans="1:13" ht="15">
      <c r="A82" s="92"/>
      <c r="B82" s="92"/>
      <c r="C82" s="92"/>
      <c r="D82" s="92"/>
      <c r="E82" s="92"/>
      <c r="F82" s="92"/>
      <c r="G82" s="92"/>
      <c r="H82" s="92"/>
      <c r="I82" s="92"/>
      <c r="J82" s="92"/>
      <c r="K82" s="92"/>
      <c r="L82" s="92"/>
      <c r="M82" s="92"/>
    </row>
    <row r="83" spans="1:13" ht="15">
      <c r="A83" s="92"/>
      <c r="B83" s="92"/>
      <c r="C83" s="92"/>
      <c r="D83" s="92"/>
      <c r="E83" s="92"/>
      <c r="F83" s="92"/>
      <c r="G83" s="92"/>
      <c r="H83" s="92"/>
      <c r="I83" s="92"/>
      <c r="J83" s="92"/>
      <c r="K83" s="92"/>
      <c r="L83" s="92"/>
      <c r="M83" s="92"/>
    </row>
    <row r="84" spans="1:13" ht="15">
      <c r="A84" s="92"/>
      <c r="B84" s="92"/>
      <c r="C84" s="92"/>
      <c r="D84" s="92"/>
      <c r="E84" s="92"/>
      <c r="F84" s="92"/>
      <c r="G84" s="92"/>
      <c r="H84" s="92"/>
      <c r="I84" s="92"/>
      <c r="J84" s="92"/>
      <c r="K84" s="92"/>
      <c r="L84" s="92"/>
      <c r="M84" s="92"/>
    </row>
    <row r="85" spans="1:13" ht="15">
      <c r="A85" s="92"/>
      <c r="B85" s="92"/>
      <c r="C85" s="92"/>
      <c r="D85" s="92"/>
      <c r="E85" s="92"/>
      <c r="F85" s="92"/>
      <c r="G85" s="92"/>
      <c r="H85" s="92"/>
      <c r="I85" s="92"/>
      <c r="J85" s="92"/>
      <c r="K85" s="92"/>
      <c r="L85" s="92"/>
      <c r="M85" s="92"/>
    </row>
    <row r="86" spans="1:13" ht="15">
      <c r="A86" s="92"/>
      <c r="B86" s="92"/>
      <c r="C86" s="92"/>
      <c r="D86" s="92"/>
      <c r="E86" s="92"/>
      <c r="F86" s="92"/>
      <c r="G86" s="92"/>
      <c r="H86" s="92"/>
      <c r="I86" s="92"/>
      <c r="J86" s="92"/>
      <c r="K86" s="92"/>
      <c r="L86" s="92"/>
      <c r="M86" s="92"/>
    </row>
    <row r="87" spans="1:13" ht="15">
      <c r="A87" s="92"/>
      <c r="B87" s="92"/>
      <c r="C87" s="92"/>
      <c r="D87" s="92"/>
      <c r="E87" s="92"/>
      <c r="F87" s="92"/>
      <c r="G87" s="92"/>
      <c r="H87" s="92"/>
      <c r="I87" s="92"/>
      <c r="J87" s="92"/>
      <c r="K87" s="92"/>
      <c r="L87" s="92"/>
      <c r="M87" s="92"/>
    </row>
    <row r="88" spans="1:13" ht="15">
      <c r="A88" s="92"/>
      <c r="B88" s="92"/>
      <c r="C88" s="92"/>
      <c r="D88" s="92"/>
      <c r="E88" s="92"/>
      <c r="F88" s="92"/>
      <c r="G88" s="92"/>
      <c r="H88" s="92"/>
      <c r="I88" s="92"/>
      <c r="J88" s="92"/>
      <c r="K88" s="92"/>
      <c r="L88" s="92"/>
      <c r="M88" s="92"/>
    </row>
    <row r="89" spans="1:13" ht="15">
      <c r="A89" s="92"/>
      <c r="B89" s="92"/>
      <c r="C89" s="92"/>
      <c r="D89" s="92"/>
      <c r="E89" s="92"/>
      <c r="F89" s="92"/>
      <c r="G89" s="92"/>
      <c r="H89" s="92"/>
      <c r="I89" s="92"/>
      <c r="J89" s="92"/>
      <c r="K89" s="92"/>
      <c r="L89" s="92"/>
      <c r="M89" s="92"/>
    </row>
    <row r="90" spans="1:13" ht="15">
      <c r="A90" s="92"/>
      <c r="B90" s="92"/>
      <c r="C90" s="92"/>
      <c r="D90" s="92"/>
      <c r="E90" s="92"/>
      <c r="F90" s="92"/>
      <c r="G90" s="92"/>
      <c r="H90" s="92"/>
      <c r="I90" s="92"/>
      <c r="J90" s="92"/>
      <c r="K90" s="92"/>
      <c r="L90" s="92"/>
      <c r="M90" s="92"/>
    </row>
    <row r="91" spans="1:13" ht="15">
      <c r="A91" s="92"/>
      <c r="B91" s="92"/>
      <c r="C91" s="92"/>
      <c r="D91" s="92"/>
      <c r="E91" s="92"/>
      <c r="F91" s="92"/>
      <c r="G91" s="92"/>
      <c r="H91" s="92"/>
      <c r="I91" s="92"/>
      <c r="J91" s="92"/>
      <c r="K91" s="92"/>
      <c r="L91" s="92"/>
      <c r="M91" s="92"/>
    </row>
    <row r="92" spans="1:13" ht="15">
      <c r="A92" s="92"/>
      <c r="B92" s="92"/>
      <c r="C92" s="92"/>
      <c r="D92" s="92"/>
      <c r="E92" s="92"/>
      <c r="F92" s="92"/>
      <c r="G92" s="92"/>
      <c r="H92" s="92"/>
      <c r="I92" s="92"/>
      <c r="J92" s="92"/>
      <c r="K92" s="92"/>
      <c r="L92" s="92"/>
      <c r="M92" s="92"/>
    </row>
    <row r="93" spans="1:13" ht="15">
      <c r="A93" s="92"/>
      <c r="B93" s="92"/>
      <c r="C93" s="92"/>
      <c r="D93" s="92"/>
      <c r="E93" s="92"/>
      <c r="F93" s="92"/>
      <c r="G93" s="92"/>
      <c r="H93" s="92"/>
      <c r="I93" s="92"/>
      <c r="J93" s="92"/>
      <c r="K93" s="92"/>
      <c r="L93" s="92"/>
      <c r="M93" s="92"/>
    </row>
    <row r="94" spans="1:13" ht="15">
      <c r="A94" s="92"/>
      <c r="B94" s="92"/>
      <c r="C94" s="92"/>
      <c r="D94" s="92"/>
      <c r="E94" s="92"/>
      <c r="F94" s="92"/>
      <c r="G94" s="92"/>
      <c r="H94" s="92"/>
      <c r="I94" s="92"/>
      <c r="J94" s="92"/>
      <c r="K94" s="92"/>
      <c r="L94" s="92"/>
      <c r="M94" s="92"/>
    </row>
    <row r="95" spans="1:13" ht="15">
      <c r="A95" s="92"/>
      <c r="B95" s="92"/>
      <c r="C95" s="92"/>
      <c r="D95" s="92"/>
      <c r="E95" s="92"/>
      <c r="F95" s="92"/>
      <c r="G95" s="92"/>
      <c r="H95" s="92"/>
      <c r="I95" s="92"/>
      <c r="J95" s="92"/>
      <c r="K95" s="92"/>
      <c r="L95" s="92"/>
      <c r="M95" s="92"/>
    </row>
    <row r="96" spans="1:13" ht="15">
      <c r="A96" s="92"/>
      <c r="B96" s="92"/>
      <c r="C96" s="92"/>
      <c r="D96" s="92"/>
      <c r="E96" s="92"/>
      <c r="F96" s="92"/>
      <c r="G96" s="92"/>
      <c r="H96" s="92"/>
      <c r="I96" s="92"/>
      <c r="J96" s="92"/>
      <c r="K96" s="92"/>
      <c r="L96" s="92"/>
      <c r="M96" s="92"/>
    </row>
    <row r="97" spans="1:13" ht="15">
      <c r="A97" s="92"/>
      <c r="B97" s="92"/>
      <c r="C97" s="92"/>
      <c r="D97" s="92"/>
      <c r="E97" s="92"/>
      <c r="F97" s="92"/>
      <c r="G97" s="92"/>
      <c r="H97" s="92"/>
      <c r="I97" s="92"/>
      <c r="J97" s="92"/>
      <c r="K97" s="92"/>
      <c r="L97" s="92"/>
      <c r="M97" s="92"/>
    </row>
    <row r="98" spans="1:13" ht="15">
      <c r="A98" s="92"/>
      <c r="B98" s="92"/>
      <c r="C98" s="92"/>
      <c r="D98" s="92"/>
      <c r="E98" s="92"/>
      <c r="F98" s="92"/>
      <c r="G98" s="92"/>
      <c r="H98" s="92"/>
      <c r="I98" s="92"/>
      <c r="J98" s="92"/>
      <c r="K98" s="92"/>
      <c r="L98" s="92"/>
      <c r="M98" s="92"/>
    </row>
    <row r="99" spans="1:13" ht="15">
      <c r="A99" s="92"/>
      <c r="B99" s="92"/>
      <c r="C99" s="92"/>
      <c r="D99" s="92"/>
      <c r="E99" s="92"/>
      <c r="F99" s="92"/>
      <c r="G99" s="92"/>
      <c r="H99" s="92"/>
      <c r="I99" s="92"/>
      <c r="J99" s="92"/>
      <c r="K99" s="92"/>
      <c r="L99" s="92"/>
      <c r="M99" s="92"/>
    </row>
    <row r="100" spans="1:13" ht="15">
      <c r="A100" s="92"/>
      <c r="B100" s="92"/>
      <c r="C100" s="92"/>
      <c r="D100" s="92"/>
      <c r="E100" s="92"/>
      <c r="F100" s="92"/>
      <c r="G100" s="92"/>
      <c r="H100" s="92"/>
      <c r="I100" s="92"/>
      <c r="J100" s="92"/>
      <c r="K100" s="92"/>
      <c r="L100" s="92"/>
      <c r="M100" s="92"/>
    </row>
    <row r="101" spans="1:13" ht="15">
      <c r="A101" s="92"/>
      <c r="B101" s="92"/>
      <c r="C101" s="92"/>
      <c r="D101" s="92"/>
      <c r="E101" s="92"/>
      <c r="F101" s="92"/>
      <c r="G101" s="92"/>
      <c r="H101" s="92"/>
      <c r="I101" s="92"/>
      <c r="J101" s="92"/>
      <c r="K101" s="92"/>
      <c r="L101" s="92"/>
      <c r="M101" s="92"/>
    </row>
    <row r="102" spans="1:13" ht="15">
      <c r="A102" s="92"/>
      <c r="B102" s="92"/>
      <c r="C102" s="92"/>
      <c r="D102" s="92"/>
      <c r="E102" s="92"/>
      <c r="F102" s="92"/>
      <c r="G102" s="92"/>
      <c r="H102" s="92"/>
      <c r="I102" s="92"/>
      <c r="J102" s="92"/>
      <c r="K102" s="92"/>
      <c r="L102" s="92"/>
      <c r="M102" s="92"/>
    </row>
    <row r="103" spans="1:13" ht="15">
      <c r="A103" s="92"/>
      <c r="B103" s="92"/>
      <c r="C103" s="92"/>
      <c r="D103" s="92"/>
      <c r="E103" s="92"/>
      <c r="F103" s="92"/>
      <c r="G103" s="92"/>
      <c r="H103" s="92"/>
      <c r="I103" s="92"/>
      <c r="J103" s="92"/>
      <c r="K103" s="92"/>
      <c r="L103" s="92"/>
      <c r="M103" s="92"/>
    </row>
    <row r="104" spans="1:13" ht="15">
      <c r="A104" s="92"/>
      <c r="B104" s="92"/>
      <c r="C104" s="92"/>
      <c r="D104" s="92"/>
      <c r="E104" s="92"/>
      <c r="F104" s="92"/>
      <c r="G104" s="92"/>
      <c r="H104" s="92"/>
      <c r="I104" s="92"/>
      <c r="J104" s="92"/>
      <c r="K104" s="92"/>
      <c r="L104" s="92"/>
      <c r="M104" s="92"/>
    </row>
    <row r="105" spans="1:13" ht="15">
      <c r="A105" s="92"/>
      <c r="B105" s="92"/>
      <c r="C105" s="92"/>
      <c r="D105" s="92"/>
      <c r="E105" s="92"/>
      <c r="F105" s="92"/>
      <c r="G105" s="92"/>
      <c r="H105" s="92"/>
      <c r="I105" s="92"/>
      <c r="J105" s="92"/>
      <c r="K105" s="92"/>
      <c r="L105" s="92"/>
      <c r="M105" s="92"/>
    </row>
    <row r="106" spans="1:13" ht="15">
      <c r="A106" s="92"/>
      <c r="B106" s="92"/>
      <c r="C106" s="92"/>
      <c r="D106" s="92"/>
      <c r="E106" s="92"/>
      <c r="F106" s="92"/>
      <c r="G106" s="92"/>
      <c r="H106" s="92"/>
      <c r="I106" s="92"/>
      <c r="J106" s="92"/>
      <c r="K106" s="92"/>
      <c r="L106" s="92"/>
      <c r="M106" s="92"/>
    </row>
    <row r="107" spans="1:13" ht="15">
      <c r="A107" s="92"/>
      <c r="B107" s="92"/>
      <c r="C107" s="92"/>
      <c r="D107" s="92"/>
      <c r="E107" s="92"/>
      <c r="F107" s="92"/>
      <c r="G107" s="92"/>
      <c r="H107" s="92"/>
      <c r="I107" s="92"/>
      <c r="J107" s="92"/>
      <c r="K107" s="92"/>
      <c r="L107" s="92"/>
      <c r="M107" s="92"/>
    </row>
    <row r="108" spans="1:13" ht="15">
      <c r="A108" s="92"/>
      <c r="B108" s="92"/>
      <c r="C108" s="92"/>
      <c r="D108" s="92"/>
      <c r="E108" s="92"/>
      <c r="F108" s="92"/>
      <c r="G108" s="92"/>
      <c r="H108" s="92"/>
      <c r="I108" s="92"/>
      <c r="J108" s="92"/>
      <c r="K108" s="92"/>
      <c r="L108" s="92"/>
      <c r="M108" s="92"/>
    </row>
    <row r="109" spans="1:13" ht="15">
      <c r="A109" s="92"/>
      <c r="B109" s="92"/>
      <c r="C109" s="92"/>
      <c r="D109" s="92"/>
      <c r="E109" s="92"/>
      <c r="F109" s="92"/>
      <c r="G109" s="92"/>
      <c r="H109" s="92"/>
      <c r="I109" s="92"/>
      <c r="J109" s="92"/>
      <c r="K109" s="92"/>
      <c r="L109" s="92"/>
      <c r="M109" s="92"/>
    </row>
    <row r="110" spans="1:13" ht="15">
      <c r="A110" s="92"/>
      <c r="B110" s="92"/>
      <c r="C110" s="92"/>
      <c r="D110" s="92"/>
      <c r="E110" s="92"/>
      <c r="F110" s="92"/>
      <c r="G110" s="92"/>
      <c r="H110" s="92"/>
      <c r="I110" s="92"/>
      <c r="J110" s="92"/>
      <c r="K110" s="92"/>
      <c r="L110" s="92"/>
      <c r="M110" s="92"/>
    </row>
    <row r="111" spans="1:13" ht="15">
      <c r="A111" s="92"/>
      <c r="B111" s="92"/>
      <c r="C111" s="92"/>
      <c r="D111" s="92"/>
      <c r="E111" s="92"/>
      <c r="F111" s="92"/>
      <c r="G111" s="92"/>
      <c r="H111" s="92"/>
      <c r="I111" s="92"/>
      <c r="J111" s="92"/>
      <c r="K111" s="92"/>
      <c r="L111" s="92"/>
      <c r="M111" s="92"/>
    </row>
    <row r="112" spans="1:13" ht="15">
      <c r="A112" s="92"/>
      <c r="B112" s="92"/>
      <c r="C112" s="92"/>
      <c r="D112" s="92"/>
      <c r="E112" s="92"/>
      <c r="F112" s="92"/>
      <c r="G112" s="92"/>
      <c r="H112" s="92"/>
      <c r="I112" s="92"/>
      <c r="J112" s="92"/>
      <c r="K112" s="92"/>
      <c r="L112" s="92"/>
      <c r="M112" s="92"/>
    </row>
    <row r="113" spans="1:13" ht="15">
      <c r="A113" s="92"/>
      <c r="B113" s="92"/>
      <c r="C113" s="92"/>
      <c r="D113" s="92"/>
      <c r="E113" s="92"/>
      <c r="F113" s="92"/>
      <c r="G113" s="92"/>
      <c r="H113" s="92"/>
      <c r="I113" s="92"/>
      <c r="J113" s="92"/>
      <c r="K113" s="92"/>
      <c r="L113" s="92"/>
      <c r="M113" s="92"/>
    </row>
    <row r="114" spans="1:13" ht="15">
      <c r="A114" s="92"/>
      <c r="B114" s="92"/>
      <c r="C114" s="92"/>
      <c r="D114" s="92"/>
      <c r="E114" s="92"/>
      <c r="F114" s="92"/>
      <c r="G114" s="92"/>
      <c r="H114" s="92"/>
      <c r="I114" s="92"/>
      <c r="J114" s="92"/>
      <c r="K114" s="92"/>
      <c r="L114" s="92"/>
      <c r="M114" s="92"/>
    </row>
    <row r="115" spans="1:13" ht="15">
      <c r="A115" s="92"/>
      <c r="B115" s="92"/>
      <c r="C115" s="92"/>
      <c r="D115" s="92"/>
      <c r="E115" s="92"/>
      <c r="F115" s="92"/>
      <c r="G115" s="92"/>
      <c r="H115" s="92"/>
      <c r="I115" s="92"/>
      <c r="J115" s="92"/>
      <c r="K115" s="92"/>
      <c r="L115" s="92"/>
      <c r="M115" s="92"/>
    </row>
    <row r="116" spans="1:13" ht="15">
      <c r="A116" s="92"/>
      <c r="B116" s="92"/>
      <c r="C116" s="92"/>
      <c r="D116" s="92"/>
      <c r="E116" s="92"/>
      <c r="F116" s="92"/>
      <c r="G116" s="92"/>
      <c r="H116" s="92"/>
      <c r="I116" s="92"/>
      <c r="J116" s="92"/>
      <c r="K116" s="92"/>
      <c r="L116" s="92"/>
      <c r="M116" s="92"/>
    </row>
    <row r="117" spans="1:13" ht="15">
      <c r="A117" s="92"/>
      <c r="B117" s="92"/>
      <c r="J117" s="92"/>
      <c r="K117" s="92"/>
      <c r="L117" s="92"/>
      <c r="M117" s="92"/>
    </row>
    <row r="118" spans="1:13" ht="15">
      <c r="A118" s="92"/>
      <c r="B118" s="92"/>
      <c r="J118" s="92"/>
      <c r="K118" s="92"/>
      <c r="L118" s="92"/>
      <c r="M118" s="92"/>
    </row>
    <row r="119" spans="1:13" ht="15">
      <c r="A119" s="92"/>
      <c r="B119" s="92"/>
      <c r="J119" s="92"/>
      <c r="K119" s="92"/>
      <c r="L119" s="92"/>
      <c r="M119" s="92"/>
    </row>
    <row r="120" spans="1:13" ht="15">
      <c r="A120" s="92"/>
      <c r="B120" s="92"/>
      <c r="J120" s="92"/>
      <c r="K120" s="92"/>
      <c r="L120" s="92"/>
      <c r="M120" s="92"/>
    </row>
    <row r="121" spans="1:13" ht="15">
      <c r="A121" s="92"/>
      <c r="B121" s="92"/>
      <c r="J121" s="92"/>
      <c r="K121" s="92"/>
      <c r="L121" s="92"/>
      <c r="M121" s="92"/>
    </row>
    <row r="122" spans="1:13" ht="15">
      <c r="A122" s="92"/>
      <c r="B122" s="92"/>
      <c r="J122" s="92"/>
      <c r="K122" s="92"/>
      <c r="L122" s="92"/>
      <c r="M122" s="92"/>
    </row>
    <row r="123" spans="1:13" ht="15">
      <c r="A123" s="92"/>
      <c r="B123" s="92"/>
      <c r="J123" s="92"/>
      <c r="K123" s="92"/>
      <c r="L123" s="92"/>
      <c r="M123" s="92"/>
    </row>
    <row r="124" spans="1:13" ht="15">
      <c r="A124" s="92"/>
      <c r="B124" s="92"/>
      <c r="J124" s="92"/>
      <c r="K124" s="92"/>
      <c r="L124" s="92"/>
      <c r="M124" s="92"/>
    </row>
    <row r="125" spans="1:13" ht="15">
      <c r="A125" s="92"/>
      <c r="B125" s="92"/>
      <c r="J125" s="92"/>
      <c r="K125" s="92"/>
      <c r="L125" s="92"/>
      <c r="M125" s="92"/>
    </row>
    <row r="126" spans="2:12" ht="15">
      <c r="B126" s="92"/>
      <c r="L126" s="92"/>
    </row>
  </sheetData>
  <mergeCells count="73">
    <mergeCell ref="F27:G27"/>
    <mergeCell ref="E54:J54"/>
    <mergeCell ref="E55:J55"/>
    <mergeCell ref="C3:K3"/>
    <mergeCell ref="C4:K4"/>
    <mergeCell ref="C18:J18"/>
    <mergeCell ref="D8:E8"/>
    <mergeCell ref="D7:E7"/>
    <mergeCell ref="H7:I7"/>
    <mergeCell ref="H11:I11"/>
    <mergeCell ref="H8:I8"/>
    <mergeCell ref="E15:J15"/>
    <mergeCell ref="E16:J16"/>
    <mergeCell ref="D14:K14"/>
    <mergeCell ref="F7:G7"/>
    <mergeCell ref="F8:G8"/>
    <mergeCell ref="D25:E25"/>
    <mergeCell ref="D26:E26"/>
    <mergeCell ref="D11:E11"/>
    <mergeCell ref="H9:I10"/>
    <mergeCell ref="J9:J10"/>
    <mergeCell ref="F11:G11"/>
    <mergeCell ref="F24:G24"/>
    <mergeCell ref="D19:K22"/>
    <mergeCell ref="D24:E24"/>
    <mergeCell ref="H24:I24"/>
    <mergeCell ref="D9:E10"/>
    <mergeCell ref="F9:G10"/>
    <mergeCell ref="F26:G26"/>
    <mergeCell ref="F25:G25"/>
    <mergeCell ref="K9:K10"/>
    <mergeCell ref="I65:K65"/>
    <mergeCell ref="H46:I46"/>
    <mergeCell ref="I60:K60"/>
    <mergeCell ref="I61:K61"/>
    <mergeCell ref="I62:K62"/>
    <mergeCell ref="I63:K63"/>
    <mergeCell ref="I64:K64"/>
    <mergeCell ref="E51:J51"/>
    <mergeCell ref="D46:E46"/>
    <mergeCell ref="H47:I47"/>
    <mergeCell ref="E50:J50"/>
    <mergeCell ref="C57:E57"/>
    <mergeCell ref="F47:G47"/>
    <mergeCell ref="F57:K57"/>
    <mergeCell ref="E52:J52"/>
    <mergeCell ref="E53:J53"/>
    <mergeCell ref="D44:E44"/>
    <mergeCell ref="D47:E47"/>
    <mergeCell ref="H44:I44"/>
    <mergeCell ref="E30:J30"/>
    <mergeCell ref="E31:J31"/>
    <mergeCell ref="D45:E45"/>
    <mergeCell ref="H45:I45"/>
    <mergeCell ref="F44:G44"/>
    <mergeCell ref="D34:K41"/>
    <mergeCell ref="C33:J33"/>
    <mergeCell ref="D66:F66"/>
    <mergeCell ref="D67:F67"/>
    <mergeCell ref="C5:K5"/>
    <mergeCell ref="D61:F61"/>
    <mergeCell ref="D62:F62"/>
    <mergeCell ref="D63:F63"/>
    <mergeCell ref="D64:F64"/>
    <mergeCell ref="D65:F65"/>
    <mergeCell ref="D27:E27"/>
    <mergeCell ref="H25:I25"/>
    <mergeCell ref="H26:I26"/>
    <mergeCell ref="H27:I27"/>
    <mergeCell ref="D60:F60"/>
    <mergeCell ref="C45:C48"/>
    <mergeCell ref="F45:G45"/>
    <mergeCell ref="F46:G46"/>
  </mergeCells>
  <dataValidations count="6">
    <dataValidation type="list" allowBlank="1" showInputMessage="1" showErrorMessage="1" sqref="F26:G27 F46:G47 F11:G11">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4"/>
    <dataValidation allowBlank="1" showInputMessage="1" showErrorMessage="1" prompt="Refers to the progress expected to be reached at project finalization. " sqref="H7:I7 H24:I24 H44:I44"/>
    <dataValidation allowBlank="1" showInputMessage="1" showErrorMessage="1" prompt="Please use the drop-down menu to fill this section" sqref="F7:G7 F24:G24 F44:G44"/>
    <dataValidation allowBlank="1" showInputMessage="1" showErrorMessage="1" prompt="Report the project components/outcomes as in the project document " sqref="D7:E7 D24:E24 D44:E44"/>
    <dataValidation type="list" allowBlank="1" showInputMessage="1" showErrorMessage="1" prompt="Please use drop down menu to enter data " sqref="F45:G45 F25:G25 F8:F9 G8">
      <formula1>"Outcome 1, Outcome 2, Outcome 3, Outcome 4, Outcome 5, Outcome 6, Outcome 7, Outcome 8"</formula1>
    </dataValidation>
  </dataValidations>
  <hyperlinks>
    <hyperlink ref="E16" r:id="rId1" display="mailto:creyes@fundecooperacion.org"/>
    <hyperlink ref="E31" r:id="rId2" display="mailto:gerencia@fundecooperacion.org"/>
    <hyperlink ref="E51" r:id="rId3" display="mailto:jsegura@mag.go.cr"/>
    <hyperlink ref="E53" r:id="rId4" display="mailto:grettel.calderon@aliarse.org"/>
    <hyperlink ref="E55" r:id="rId5" display="mailto:archacon@imn.ac.cr"/>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50"/>
  <sheetViews>
    <sheetView workbookViewId="0" topLeftCell="A6">
      <selection activeCell="D31" sqref="D31"/>
    </sheetView>
  </sheetViews>
  <sheetFormatPr defaultColWidth="8.8515625" defaultRowHeight="15"/>
  <cols>
    <col min="1" max="1" width="1.421875" style="0" customWidth="1"/>
    <col min="2" max="2" width="1.8515625" style="0" customWidth="1"/>
    <col min="3" max="3" width="13.421875" style="0" customWidth="1"/>
    <col min="4" max="4" width="35.8515625" style="0" customWidth="1"/>
    <col min="5" max="5" width="17.421875" style="0" customWidth="1"/>
    <col min="6" max="6" width="17.8515625" style="0" customWidth="1"/>
    <col min="7" max="7" width="16.8515625" style="0" customWidth="1"/>
    <col min="8" max="9" width="1.57421875" style="0" customWidth="1"/>
  </cols>
  <sheetData>
    <row r="1" ht="15" thickBot="1"/>
    <row r="2" spans="2:8" ht="15" thickBot="1">
      <c r="B2" s="35"/>
      <c r="C2" s="36"/>
      <c r="D2" s="37"/>
      <c r="E2" s="37"/>
      <c r="F2" s="37"/>
      <c r="G2" s="37"/>
      <c r="H2" s="38"/>
    </row>
    <row r="3" spans="2:8" ht="20.5" thickBot="1">
      <c r="B3" s="85"/>
      <c r="C3" s="604" t="s">
        <v>211</v>
      </c>
      <c r="D3" s="813"/>
      <c r="E3" s="813"/>
      <c r="F3" s="813"/>
      <c r="G3" s="814"/>
      <c r="H3" s="87"/>
    </row>
    <row r="4" spans="2:8" ht="15">
      <c r="B4" s="39"/>
      <c r="C4" s="815" t="s">
        <v>212</v>
      </c>
      <c r="D4" s="815"/>
      <c r="E4" s="815"/>
      <c r="F4" s="815"/>
      <c r="G4" s="815"/>
      <c r="H4" s="40"/>
    </row>
    <row r="5" spans="2:8" ht="15">
      <c r="B5" s="39"/>
      <c r="C5" s="759"/>
      <c r="D5" s="759"/>
      <c r="E5" s="759"/>
      <c r="F5" s="759"/>
      <c r="G5" s="759"/>
      <c r="H5" s="40"/>
    </row>
    <row r="6" spans="2:8" ht="46" customHeight="1" thickBot="1">
      <c r="B6" s="44"/>
      <c r="C6" s="816" t="s">
        <v>1022</v>
      </c>
      <c r="D6" s="816"/>
      <c r="E6" s="534"/>
      <c r="F6" s="534"/>
      <c r="G6" s="534"/>
      <c r="H6" s="40"/>
    </row>
    <row r="7" spans="2:8" ht="30" customHeight="1">
      <c r="B7" s="44"/>
      <c r="C7" s="515" t="s">
        <v>210</v>
      </c>
      <c r="D7" s="516" t="s">
        <v>209</v>
      </c>
      <c r="E7" s="517" t="s">
        <v>208</v>
      </c>
      <c r="F7" s="518" t="s">
        <v>236</v>
      </c>
      <c r="G7" s="517" t="s">
        <v>241</v>
      </c>
      <c r="H7" s="40"/>
    </row>
    <row r="8" spans="2:8" ht="39">
      <c r="B8" s="44"/>
      <c r="C8" s="507" t="s">
        <v>966</v>
      </c>
      <c r="D8" s="508" t="s">
        <v>967</v>
      </c>
      <c r="E8" s="509" t="s">
        <v>968</v>
      </c>
      <c r="F8" s="510">
        <v>13</v>
      </c>
      <c r="G8" s="509">
        <v>13</v>
      </c>
      <c r="H8" s="45"/>
    </row>
    <row r="9" spans="2:8" ht="52">
      <c r="B9" s="44"/>
      <c r="C9" s="507" t="s">
        <v>966</v>
      </c>
      <c r="D9" s="508" t="s">
        <v>969</v>
      </c>
      <c r="E9" s="509" t="s">
        <v>970</v>
      </c>
      <c r="F9" s="510">
        <v>4</v>
      </c>
      <c r="G9" s="509">
        <v>4</v>
      </c>
      <c r="H9" s="45"/>
    </row>
    <row r="10" spans="2:8" ht="39">
      <c r="B10" s="44"/>
      <c r="C10" s="507" t="s">
        <v>966</v>
      </c>
      <c r="D10" s="508" t="s">
        <v>971</v>
      </c>
      <c r="E10" s="509">
        <v>0</v>
      </c>
      <c r="F10" s="510">
        <v>1</v>
      </c>
      <c r="G10" s="509">
        <v>1</v>
      </c>
      <c r="H10" s="45"/>
    </row>
    <row r="11" spans="2:8" ht="15">
      <c r="B11" s="44"/>
      <c r="C11" s="507" t="s">
        <v>966</v>
      </c>
      <c r="D11" s="508" t="s">
        <v>972</v>
      </c>
      <c r="E11" s="509">
        <v>0</v>
      </c>
      <c r="F11" s="510">
        <v>762</v>
      </c>
      <c r="G11" s="509">
        <v>1000</v>
      </c>
      <c r="H11" s="45"/>
    </row>
    <row r="12" spans="2:8" ht="26">
      <c r="B12" s="44"/>
      <c r="C12" s="507" t="s">
        <v>973</v>
      </c>
      <c r="D12" s="508" t="s">
        <v>974</v>
      </c>
      <c r="E12" s="509" t="s">
        <v>975</v>
      </c>
      <c r="F12" s="510">
        <v>483</v>
      </c>
      <c r="G12" s="509">
        <v>90</v>
      </c>
      <c r="H12" s="45"/>
    </row>
    <row r="13" spans="2:8" ht="39">
      <c r="B13" s="44"/>
      <c r="C13" s="507" t="s">
        <v>973</v>
      </c>
      <c r="D13" s="508" t="s">
        <v>976</v>
      </c>
      <c r="E13" s="509" t="s">
        <v>977</v>
      </c>
      <c r="F13" s="510">
        <v>483</v>
      </c>
      <c r="G13" s="509">
        <v>90</v>
      </c>
      <c r="H13" s="45"/>
    </row>
    <row r="14" spans="2:8" ht="15">
      <c r="B14" s="44"/>
      <c r="C14" s="507" t="s">
        <v>978</v>
      </c>
      <c r="D14" s="508" t="s">
        <v>972</v>
      </c>
      <c r="E14" s="509">
        <v>0</v>
      </c>
      <c r="F14" s="510">
        <v>1909</v>
      </c>
      <c r="G14" s="509">
        <v>1000</v>
      </c>
      <c r="H14" s="45"/>
    </row>
    <row r="15" spans="2:8" ht="78">
      <c r="B15" s="44"/>
      <c r="C15" s="507" t="s">
        <v>978</v>
      </c>
      <c r="D15" s="508" t="s">
        <v>979</v>
      </c>
      <c r="E15" s="509">
        <v>0</v>
      </c>
      <c r="F15" s="510">
        <v>483</v>
      </c>
      <c r="G15" s="509">
        <v>90</v>
      </c>
      <c r="H15" s="45"/>
    </row>
    <row r="16" spans="2:8" ht="15">
      <c r="B16" s="44"/>
      <c r="C16" s="507" t="s">
        <v>978</v>
      </c>
      <c r="D16" s="508" t="s">
        <v>980</v>
      </c>
      <c r="E16" s="509">
        <v>0</v>
      </c>
      <c r="F16" s="510">
        <v>483</v>
      </c>
      <c r="G16" s="509">
        <v>90</v>
      </c>
      <c r="H16" s="45"/>
    </row>
    <row r="17" spans="2:8" ht="52">
      <c r="B17" s="44"/>
      <c r="C17" s="507" t="s">
        <v>978</v>
      </c>
      <c r="D17" s="508" t="s">
        <v>981</v>
      </c>
      <c r="E17" s="509">
        <v>0</v>
      </c>
      <c r="F17" s="510">
        <f>176*2</f>
        <v>352</v>
      </c>
      <c r="G17" s="509">
        <v>1000</v>
      </c>
      <c r="H17" s="45"/>
    </row>
    <row r="18" spans="2:8" ht="39">
      <c r="B18" s="44"/>
      <c r="C18" s="811" t="s">
        <v>982</v>
      </c>
      <c r="D18" s="511" t="s">
        <v>1046</v>
      </c>
      <c r="E18" s="512">
        <v>0</v>
      </c>
      <c r="F18" s="510">
        <v>34</v>
      </c>
      <c r="G18" s="512">
        <v>10</v>
      </c>
      <c r="H18" s="45"/>
    </row>
    <row r="19" spans="2:8" ht="52">
      <c r="B19" s="44"/>
      <c r="C19" s="812"/>
      <c r="D19" s="511" t="s">
        <v>983</v>
      </c>
      <c r="E19" s="512">
        <v>0</v>
      </c>
      <c r="F19" s="510">
        <v>1</v>
      </c>
      <c r="G19" s="512">
        <v>5</v>
      </c>
      <c r="H19" s="45"/>
    </row>
    <row r="20" spans="2:8" ht="39">
      <c r="B20" s="44"/>
      <c r="C20" s="507" t="s">
        <v>984</v>
      </c>
      <c r="D20" s="513" t="s">
        <v>985</v>
      </c>
      <c r="E20" s="509">
        <v>0</v>
      </c>
      <c r="F20" s="510">
        <v>84</v>
      </c>
      <c r="G20" s="509">
        <v>52</v>
      </c>
      <c r="H20" s="45"/>
    </row>
    <row r="21" spans="2:8" ht="26">
      <c r="B21" s="44"/>
      <c r="C21" s="507" t="s">
        <v>984</v>
      </c>
      <c r="D21" s="513" t="s">
        <v>986</v>
      </c>
      <c r="E21" s="509">
        <v>0</v>
      </c>
      <c r="F21" s="510">
        <v>16</v>
      </c>
      <c r="G21" s="509">
        <v>12</v>
      </c>
      <c r="H21" s="45"/>
    </row>
    <row r="22" spans="2:8" ht="26">
      <c r="B22" s="44"/>
      <c r="C22" s="507" t="s">
        <v>984</v>
      </c>
      <c r="D22" s="513" t="s">
        <v>987</v>
      </c>
      <c r="E22" s="509">
        <v>0</v>
      </c>
      <c r="F22" s="510">
        <v>4</v>
      </c>
      <c r="G22" s="509">
        <v>3</v>
      </c>
      <c r="H22" s="45"/>
    </row>
    <row r="23" spans="2:8" ht="15">
      <c r="B23" s="44"/>
      <c r="C23" s="507" t="s">
        <v>984</v>
      </c>
      <c r="D23" s="513" t="s">
        <v>988</v>
      </c>
      <c r="E23" s="509">
        <v>0</v>
      </c>
      <c r="F23" s="510">
        <v>100000</v>
      </c>
      <c r="G23" s="514">
        <v>25000</v>
      </c>
      <c r="H23" s="45"/>
    </row>
    <row r="24" spans="2:8" ht="26">
      <c r="B24" s="44"/>
      <c r="C24" s="507" t="s">
        <v>989</v>
      </c>
      <c r="D24" s="513" t="s">
        <v>990</v>
      </c>
      <c r="E24" s="509">
        <v>0</v>
      </c>
      <c r="F24" s="510">
        <v>94</v>
      </c>
      <c r="G24" s="509">
        <v>5</v>
      </c>
      <c r="H24" s="45"/>
    </row>
    <row r="25" spans="2:8" ht="39">
      <c r="B25" s="44"/>
      <c r="C25" s="507" t="s">
        <v>989</v>
      </c>
      <c r="D25" s="513" t="s">
        <v>991</v>
      </c>
      <c r="E25" s="509">
        <v>0</v>
      </c>
      <c r="F25" s="510">
        <v>5000</v>
      </c>
      <c r="G25" s="509">
        <v>5000</v>
      </c>
      <c r="H25" s="45"/>
    </row>
    <row r="26" spans="2:8" ht="26">
      <c r="B26" s="44"/>
      <c r="C26" s="507" t="s">
        <v>992</v>
      </c>
      <c r="D26" s="513" t="s">
        <v>993</v>
      </c>
      <c r="E26" s="509">
        <v>0</v>
      </c>
      <c r="F26" s="510">
        <v>108</v>
      </c>
      <c r="G26" s="509">
        <v>50</v>
      </c>
      <c r="H26" s="45"/>
    </row>
    <row r="27" spans="2:8" ht="15">
      <c r="B27" s="44"/>
      <c r="C27" s="507" t="s">
        <v>992</v>
      </c>
      <c r="D27" s="513" t="s">
        <v>994</v>
      </c>
      <c r="E27" s="509">
        <v>0</v>
      </c>
      <c r="F27" s="510">
        <v>12</v>
      </c>
      <c r="G27" s="509">
        <v>1</v>
      </c>
      <c r="H27" s="45"/>
    </row>
    <row r="28" spans="2:8" ht="65">
      <c r="B28" s="44"/>
      <c r="C28" s="507" t="s">
        <v>995</v>
      </c>
      <c r="D28" s="513" t="s">
        <v>996</v>
      </c>
      <c r="E28" s="509">
        <v>0</v>
      </c>
      <c r="F28" s="510">
        <v>100000</v>
      </c>
      <c r="G28" s="509">
        <v>25000</v>
      </c>
      <c r="H28" s="45"/>
    </row>
    <row r="29" spans="2:8" ht="26">
      <c r="B29" s="44"/>
      <c r="C29" s="507" t="s">
        <v>995</v>
      </c>
      <c r="D29" s="513" t="s">
        <v>997</v>
      </c>
      <c r="E29" s="509">
        <v>0</v>
      </c>
      <c r="F29" s="510">
        <v>4</v>
      </c>
      <c r="G29" s="509">
        <v>50</v>
      </c>
      <c r="H29" s="45"/>
    </row>
    <row r="30" spans="2:8" ht="15">
      <c r="B30" s="44"/>
      <c r="C30" s="811" t="s">
        <v>998</v>
      </c>
      <c r="D30" s="511" t="s">
        <v>1047</v>
      </c>
      <c r="E30" s="512">
        <v>0</v>
      </c>
      <c r="F30" s="510">
        <v>14</v>
      </c>
      <c r="G30" s="512">
        <v>10</v>
      </c>
      <c r="H30" s="45"/>
    </row>
    <row r="31" spans="2:8" ht="65">
      <c r="B31" s="44"/>
      <c r="C31" s="812"/>
      <c r="D31" s="511" t="s">
        <v>1045</v>
      </c>
      <c r="E31" s="512">
        <v>0</v>
      </c>
      <c r="F31" s="510">
        <v>2</v>
      </c>
      <c r="G31" s="512">
        <v>2</v>
      </c>
      <c r="H31" s="45"/>
    </row>
    <row r="32" spans="2:8" ht="39">
      <c r="B32" s="44"/>
      <c r="C32" s="507" t="s">
        <v>999</v>
      </c>
      <c r="D32" s="513" t="s">
        <v>1000</v>
      </c>
      <c r="E32" s="509">
        <v>0</v>
      </c>
      <c r="F32" s="510">
        <v>1446</v>
      </c>
      <c r="G32" s="509">
        <v>500</v>
      </c>
      <c r="H32" s="45"/>
    </row>
    <row r="33" spans="2:8" ht="104" customHeight="1">
      <c r="B33" s="44"/>
      <c r="C33" s="507" t="s">
        <v>999</v>
      </c>
      <c r="D33" s="513" t="s">
        <v>1001</v>
      </c>
      <c r="E33" s="509">
        <v>0</v>
      </c>
      <c r="F33" s="510">
        <v>34</v>
      </c>
      <c r="G33" s="509">
        <v>10</v>
      </c>
      <c r="H33" s="45"/>
    </row>
    <row r="34" spans="2:8" ht="104" customHeight="1">
      <c r="B34" s="44"/>
      <c r="C34" s="507" t="s">
        <v>999</v>
      </c>
      <c r="D34" s="513" t="s">
        <v>1002</v>
      </c>
      <c r="E34" s="509">
        <v>0</v>
      </c>
      <c r="F34" s="510">
        <v>24</v>
      </c>
      <c r="G34" s="509">
        <v>8</v>
      </c>
      <c r="H34" s="45"/>
    </row>
    <row r="35" spans="2:8" ht="65" customHeight="1">
      <c r="B35" s="44"/>
      <c r="C35" s="507" t="s">
        <v>999</v>
      </c>
      <c r="D35" s="513" t="s">
        <v>1003</v>
      </c>
      <c r="E35" s="509">
        <v>0</v>
      </c>
      <c r="F35" s="510">
        <v>2</v>
      </c>
      <c r="G35" s="514">
        <v>1</v>
      </c>
      <c r="H35" s="45"/>
    </row>
    <row r="36" spans="2:8" ht="143" customHeight="1">
      <c r="B36" s="44"/>
      <c r="C36" s="507" t="s">
        <v>1004</v>
      </c>
      <c r="D36" s="513" t="s">
        <v>1005</v>
      </c>
      <c r="E36" s="509">
        <v>0</v>
      </c>
      <c r="F36" s="510">
        <v>25</v>
      </c>
      <c r="G36" s="509">
        <v>25</v>
      </c>
      <c r="H36" s="45"/>
    </row>
    <row r="37" spans="2:8" ht="130" customHeight="1">
      <c r="B37" s="44"/>
      <c r="C37" s="507" t="s">
        <v>1004</v>
      </c>
      <c r="D37" s="513" t="s">
        <v>1006</v>
      </c>
      <c r="E37" s="509">
        <v>0</v>
      </c>
      <c r="F37" s="510">
        <v>2</v>
      </c>
      <c r="G37" s="514">
        <v>1</v>
      </c>
      <c r="H37" s="45"/>
    </row>
    <row r="38" spans="2:8" ht="91" customHeight="1">
      <c r="B38" s="44"/>
      <c r="C38" s="507" t="s">
        <v>1007</v>
      </c>
      <c r="D38" s="513" t="s">
        <v>1008</v>
      </c>
      <c r="E38" s="509">
        <v>0</v>
      </c>
      <c r="F38" s="510">
        <v>1</v>
      </c>
      <c r="G38" s="509">
        <v>1</v>
      </c>
      <c r="H38" s="45"/>
    </row>
    <row r="39" spans="2:8" ht="91" customHeight="1">
      <c r="B39" s="44"/>
      <c r="C39" s="507" t="s">
        <v>1007</v>
      </c>
      <c r="D39" s="513" t="s">
        <v>1009</v>
      </c>
      <c r="E39" s="509">
        <v>0</v>
      </c>
      <c r="F39" s="510">
        <v>0</v>
      </c>
      <c r="G39" s="509">
        <v>1</v>
      </c>
      <c r="H39" s="45"/>
    </row>
    <row r="40" spans="2:8" ht="104" customHeight="1">
      <c r="B40" s="44"/>
      <c r="C40" s="507" t="s">
        <v>1010</v>
      </c>
      <c r="D40" s="513" t="s">
        <v>1011</v>
      </c>
      <c r="E40" s="509">
        <v>0</v>
      </c>
      <c r="F40" s="510">
        <v>9</v>
      </c>
      <c r="G40" s="509">
        <v>5</v>
      </c>
      <c r="H40" s="45"/>
    </row>
    <row r="41" spans="2:8" ht="52" customHeight="1">
      <c r="B41" s="44"/>
      <c r="C41" s="507" t="s">
        <v>1012</v>
      </c>
      <c r="D41" s="513" t="s">
        <v>1013</v>
      </c>
      <c r="E41" s="509">
        <v>0</v>
      </c>
      <c r="F41" s="510">
        <v>690</v>
      </c>
      <c r="G41" s="509">
        <v>3000</v>
      </c>
      <c r="H41" s="45"/>
    </row>
    <row r="42" spans="2:8" ht="91" customHeight="1">
      <c r="B42" s="44"/>
      <c r="C42" s="507" t="s">
        <v>1012</v>
      </c>
      <c r="D42" s="513" t="s">
        <v>1014</v>
      </c>
      <c r="E42" s="509">
        <v>0</v>
      </c>
      <c r="F42" s="510">
        <v>143</v>
      </c>
      <c r="G42" s="509">
        <v>50</v>
      </c>
      <c r="H42" s="45"/>
    </row>
    <row r="43" spans="2:8" ht="208" customHeight="1">
      <c r="B43" s="44"/>
      <c r="C43" s="507" t="s">
        <v>1012</v>
      </c>
      <c r="D43" s="513" t="s">
        <v>1015</v>
      </c>
      <c r="E43" s="509">
        <v>0</v>
      </c>
      <c r="F43" s="510">
        <v>478</v>
      </c>
      <c r="G43" s="509">
        <v>1000</v>
      </c>
      <c r="H43" s="45"/>
    </row>
    <row r="44" spans="2:8" ht="195" customHeight="1">
      <c r="B44" s="44"/>
      <c r="C44" s="507" t="s">
        <v>1012</v>
      </c>
      <c r="D44" s="508" t="s">
        <v>1016</v>
      </c>
      <c r="E44" s="509">
        <v>0</v>
      </c>
      <c r="F44" s="510">
        <v>30</v>
      </c>
      <c r="G44" s="509">
        <v>10</v>
      </c>
      <c r="H44" s="45"/>
    </row>
    <row r="45" spans="2:8" ht="299" customHeight="1">
      <c r="B45" s="44"/>
      <c r="C45" s="507" t="s">
        <v>1012</v>
      </c>
      <c r="D45" s="508" t="s">
        <v>1017</v>
      </c>
      <c r="E45" s="509">
        <v>0</v>
      </c>
      <c r="F45" s="510">
        <v>46</v>
      </c>
      <c r="G45" s="509">
        <v>1</v>
      </c>
      <c r="H45" s="45"/>
    </row>
    <row r="46" spans="2:8" ht="169" customHeight="1">
      <c r="B46" s="44"/>
      <c r="C46" s="507" t="s">
        <v>1012</v>
      </c>
      <c r="D46" s="508" t="s">
        <v>1018</v>
      </c>
      <c r="E46" s="509">
        <v>0</v>
      </c>
      <c r="F46" s="510">
        <v>1</v>
      </c>
      <c r="G46" s="509">
        <v>1</v>
      </c>
      <c r="H46" s="45"/>
    </row>
    <row r="47" spans="2:8" ht="39" customHeight="1">
      <c r="B47" s="44"/>
      <c r="C47" s="507" t="s">
        <v>1012</v>
      </c>
      <c r="D47" s="508" t="s">
        <v>1019</v>
      </c>
      <c r="E47" s="509">
        <v>0</v>
      </c>
      <c r="F47" s="510">
        <v>1</v>
      </c>
      <c r="G47" s="509">
        <v>1</v>
      </c>
      <c r="H47" s="45"/>
    </row>
    <row r="48" spans="2:8" ht="91" customHeight="1">
      <c r="B48" s="44"/>
      <c r="C48" s="507" t="s">
        <v>847</v>
      </c>
      <c r="D48" s="513" t="s">
        <v>1020</v>
      </c>
      <c r="E48" s="509">
        <v>0</v>
      </c>
      <c r="F48" s="510">
        <v>0</v>
      </c>
      <c r="G48" s="509">
        <f>+G41*70%</f>
        <v>2100</v>
      </c>
      <c r="H48" s="45"/>
    </row>
    <row r="49" spans="2:8" ht="130" customHeight="1">
      <c r="B49" s="44"/>
      <c r="C49" s="507" t="s">
        <v>847</v>
      </c>
      <c r="D49" s="513" t="s">
        <v>1021</v>
      </c>
      <c r="E49" s="509">
        <v>0</v>
      </c>
      <c r="F49" s="510">
        <v>6</v>
      </c>
      <c r="G49" s="509">
        <v>10</v>
      </c>
      <c r="H49" s="45"/>
    </row>
    <row r="50" spans="2:8" ht="15" thickBot="1">
      <c r="B50" s="535"/>
      <c r="C50" s="810"/>
      <c r="D50" s="810"/>
      <c r="E50" s="810"/>
      <c r="F50" s="810"/>
      <c r="G50" s="810"/>
      <c r="H50" s="536"/>
    </row>
  </sheetData>
  <mergeCells count="7">
    <mergeCell ref="C50:G50"/>
    <mergeCell ref="C18:C19"/>
    <mergeCell ref="C30:C31"/>
    <mergeCell ref="C3:G3"/>
    <mergeCell ref="C4:G4"/>
    <mergeCell ref="C5:G5"/>
    <mergeCell ref="C6:D6"/>
  </mergeCells>
  <printOptions/>
  <pageMargins left="0.25" right="0.25" top="0.17" bottom="0.17" header="0.17" footer="0.17"/>
  <pageSetup horizontalDpi="600" verticalDpi="600" orientation="portrait"/>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E41"/>
  <sheetViews>
    <sheetView workbookViewId="0" topLeftCell="A1">
      <selection activeCell="D7" sqref="D7"/>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s>
  <sheetData>
    <row r="1" ht="15" thickBot="1"/>
    <row r="2" spans="2:5" ht="15" thickBot="1">
      <c r="B2" s="107"/>
      <c r="C2" s="61"/>
      <c r="D2" s="61"/>
      <c r="E2" s="62"/>
    </row>
    <row r="3" spans="2:5" ht="18" thickBot="1">
      <c r="B3" s="108"/>
      <c r="C3" s="819" t="s">
        <v>222</v>
      </c>
      <c r="D3" s="820"/>
      <c r="E3" s="109"/>
    </row>
    <row r="4" spans="2:5" ht="15">
      <c r="B4" s="108"/>
      <c r="C4" s="110"/>
      <c r="D4" s="110"/>
      <c r="E4" s="109"/>
    </row>
    <row r="5" spans="2:5" ht="15" thickBot="1">
      <c r="B5" s="108"/>
      <c r="C5" s="111" t="s">
        <v>256</v>
      </c>
      <c r="D5" s="110"/>
      <c r="E5" s="109"/>
    </row>
    <row r="6" spans="2:5" ht="15" thickBot="1">
      <c r="B6" s="108"/>
      <c r="C6" s="121" t="s">
        <v>223</v>
      </c>
      <c r="D6" s="122" t="s">
        <v>224</v>
      </c>
      <c r="E6" s="109"/>
    </row>
    <row r="7" spans="2:5" ht="252.5" thickBot="1">
      <c r="B7" s="108"/>
      <c r="C7" s="112" t="s">
        <v>260</v>
      </c>
      <c r="D7" s="113" t="s">
        <v>1080</v>
      </c>
      <c r="E7" s="109"/>
    </row>
    <row r="8" spans="2:5" ht="112.5" thickBot="1">
      <c r="B8" s="108"/>
      <c r="C8" s="114" t="s">
        <v>261</v>
      </c>
      <c r="D8" s="115" t="s">
        <v>1048</v>
      </c>
      <c r="E8" s="109"/>
    </row>
    <row r="9" spans="2:5" ht="126.5" thickBot="1">
      <c r="B9" s="108"/>
      <c r="C9" s="420" t="s">
        <v>734</v>
      </c>
      <c r="D9" s="117" t="s">
        <v>1050</v>
      </c>
      <c r="E9" s="109"/>
    </row>
    <row r="10" spans="2:5" ht="42.5" thickBot="1">
      <c r="B10" s="108"/>
      <c r="C10" s="375" t="s">
        <v>727</v>
      </c>
      <c r="D10" s="113" t="s">
        <v>1049</v>
      </c>
      <c r="E10" s="109"/>
    </row>
    <row r="11" spans="2:5" ht="112.5" thickBot="1">
      <c r="B11" s="108"/>
      <c r="C11" s="112" t="s">
        <v>728</v>
      </c>
      <c r="D11" s="113" t="s">
        <v>1049</v>
      </c>
      <c r="E11" s="109"/>
    </row>
    <row r="12" spans="2:5" ht="40" customHeight="1">
      <c r="B12" s="108"/>
      <c r="C12" s="818" t="s">
        <v>735</v>
      </c>
      <c r="D12" s="818"/>
      <c r="E12" s="109"/>
    </row>
    <row r="13" spans="2:5" ht="15">
      <c r="B13" s="108"/>
      <c r="C13" s="110"/>
      <c r="D13" s="110"/>
      <c r="E13" s="109"/>
    </row>
    <row r="14" spans="2:5" ht="15" thickBot="1">
      <c r="B14" s="108"/>
      <c r="C14" s="821" t="s">
        <v>257</v>
      </c>
      <c r="D14" s="821"/>
      <c r="E14" s="109"/>
    </row>
    <row r="15" spans="2:5" ht="15" thickBot="1">
      <c r="B15" s="108"/>
      <c r="C15" s="123" t="s">
        <v>225</v>
      </c>
      <c r="D15" s="123" t="s">
        <v>224</v>
      </c>
      <c r="E15" s="109"/>
    </row>
    <row r="16" spans="2:5" ht="15" thickBot="1">
      <c r="B16" s="108"/>
      <c r="C16" s="817" t="s">
        <v>258</v>
      </c>
      <c r="D16" s="817"/>
      <c r="E16" s="109"/>
    </row>
    <row r="17" spans="2:5" ht="70.5" thickBot="1">
      <c r="B17" s="108"/>
      <c r="C17" s="116" t="s">
        <v>262</v>
      </c>
      <c r="D17" s="118"/>
      <c r="E17" s="109"/>
    </row>
    <row r="18" spans="2:5" ht="56.5" thickBot="1">
      <c r="B18" s="108"/>
      <c r="C18" s="116" t="s">
        <v>263</v>
      </c>
      <c r="D18" s="118"/>
      <c r="E18" s="109"/>
    </row>
    <row r="19" spans="2:5" ht="15" thickBot="1">
      <c r="B19" s="108"/>
      <c r="C19" s="822" t="s">
        <v>631</v>
      </c>
      <c r="D19" s="822"/>
      <c r="E19" s="109"/>
    </row>
    <row r="20" spans="2:5" ht="75.75" customHeight="1" thickBot="1">
      <c r="B20" s="108"/>
      <c r="C20" s="250" t="s">
        <v>629</v>
      </c>
      <c r="D20" s="249"/>
      <c r="E20" s="109"/>
    </row>
    <row r="21" spans="2:5" ht="120.75" customHeight="1" thickBot="1">
      <c r="B21" s="108"/>
      <c r="C21" s="250" t="s">
        <v>630</v>
      </c>
      <c r="D21" s="249"/>
      <c r="E21" s="109"/>
    </row>
    <row r="22" spans="2:5" ht="15" thickBot="1">
      <c r="B22" s="108"/>
      <c r="C22" s="817" t="s">
        <v>259</v>
      </c>
      <c r="D22" s="817"/>
      <c r="E22" s="109"/>
    </row>
    <row r="23" spans="2:5" ht="70.5" thickBot="1">
      <c r="B23" s="108"/>
      <c r="C23" s="116" t="s">
        <v>264</v>
      </c>
      <c r="D23" s="118"/>
      <c r="E23" s="109"/>
    </row>
    <row r="24" spans="2:5" ht="56.5" thickBot="1">
      <c r="B24" s="108"/>
      <c r="C24" s="116" t="s">
        <v>255</v>
      </c>
      <c r="D24" s="118"/>
      <c r="E24" s="109"/>
    </row>
    <row r="25" spans="2:5" ht="15" thickBot="1">
      <c r="B25" s="108"/>
      <c r="C25" s="817" t="s">
        <v>226</v>
      </c>
      <c r="D25" s="817"/>
      <c r="E25" s="109"/>
    </row>
    <row r="26" spans="2:5" ht="28.5" thickBot="1">
      <c r="B26" s="108"/>
      <c r="C26" s="119" t="s">
        <v>227</v>
      </c>
      <c r="D26" s="119"/>
      <c r="E26" s="109"/>
    </row>
    <row r="27" spans="2:5" ht="28.5" thickBot="1">
      <c r="B27" s="108"/>
      <c r="C27" s="119" t="s">
        <v>228</v>
      </c>
      <c r="D27" s="119"/>
      <c r="E27" s="109"/>
    </row>
    <row r="28" spans="2:5" ht="28.5" thickBot="1">
      <c r="B28" s="108"/>
      <c r="C28" s="119" t="s">
        <v>229</v>
      </c>
      <c r="D28" s="119"/>
      <c r="E28" s="109"/>
    </row>
    <row r="29" spans="2:5" ht="15" thickBot="1">
      <c r="B29" s="108"/>
      <c r="C29" s="817" t="s">
        <v>230</v>
      </c>
      <c r="D29" s="817"/>
      <c r="E29" s="109"/>
    </row>
    <row r="30" spans="2:5" ht="56.5" thickBot="1">
      <c r="B30" s="108"/>
      <c r="C30" s="116" t="s">
        <v>265</v>
      </c>
      <c r="D30" s="118"/>
      <c r="E30" s="109"/>
    </row>
    <row r="31" spans="2:5" ht="42.5" thickBot="1">
      <c r="B31" s="108"/>
      <c r="C31" s="250" t="s">
        <v>729</v>
      </c>
      <c r="D31" s="118"/>
      <c r="E31" s="109"/>
    </row>
    <row r="32" spans="2:5" ht="70.5" thickBot="1">
      <c r="B32" s="108"/>
      <c r="C32" s="250" t="s">
        <v>730</v>
      </c>
      <c r="D32" s="118"/>
      <c r="E32" s="109"/>
    </row>
    <row r="33" spans="2:5" ht="28.5" thickBot="1">
      <c r="B33" s="108"/>
      <c r="C33" s="116" t="s">
        <v>266</v>
      </c>
      <c r="D33" s="118"/>
      <c r="E33" s="109"/>
    </row>
    <row r="34" spans="2:5" ht="56.5" thickBot="1">
      <c r="B34" s="108"/>
      <c r="C34" s="116" t="s">
        <v>231</v>
      </c>
      <c r="D34" s="118"/>
      <c r="E34" s="109"/>
    </row>
    <row r="35" spans="2:5" ht="42.5" thickBot="1">
      <c r="B35" s="108"/>
      <c r="C35" s="116" t="s">
        <v>267</v>
      </c>
      <c r="D35" s="118"/>
      <c r="E35" s="109"/>
    </row>
    <row r="36" spans="2:5" ht="15" thickBot="1">
      <c r="B36" s="108"/>
      <c r="C36" s="817" t="s">
        <v>731</v>
      </c>
      <c r="D36" s="817"/>
      <c r="E36" s="109"/>
    </row>
    <row r="37" spans="2:5" ht="28.5" thickBot="1">
      <c r="B37" s="381"/>
      <c r="C37" s="418" t="s">
        <v>732</v>
      </c>
      <c r="D37" s="118"/>
      <c r="E37" s="381"/>
    </row>
    <row r="38" spans="2:5" ht="15" thickBot="1">
      <c r="B38" s="108"/>
      <c r="C38" s="817" t="s">
        <v>733</v>
      </c>
      <c r="D38" s="817"/>
      <c r="E38" s="109"/>
    </row>
    <row r="39" spans="2:5" ht="45.5" customHeight="1" thickBot="1">
      <c r="B39" s="108"/>
      <c r="C39" s="419" t="s">
        <v>802</v>
      </c>
      <c r="D39" s="118"/>
      <c r="E39" s="109"/>
    </row>
    <row r="40" spans="2:5" ht="28.5" thickBot="1">
      <c r="B40" s="108"/>
      <c r="C40" s="419" t="s">
        <v>801</v>
      </c>
      <c r="D40" s="403"/>
      <c r="E40" s="109"/>
    </row>
    <row r="41" spans="2:5" ht="15" thickBot="1">
      <c r="B41" s="150"/>
      <c r="C41" s="120"/>
      <c r="D41" s="120"/>
      <c r="E41" s="151"/>
    </row>
  </sheetData>
  <mergeCells count="10">
    <mergeCell ref="C36:D36"/>
    <mergeCell ref="C38:D38"/>
    <mergeCell ref="C12:D12"/>
    <mergeCell ref="C29:D29"/>
    <mergeCell ref="C3:D3"/>
    <mergeCell ref="C14:D14"/>
    <mergeCell ref="C16:D16"/>
    <mergeCell ref="C22:D22"/>
    <mergeCell ref="C25:D25"/>
    <mergeCell ref="C19:D19"/>
  </mergeCells>
  <printOptions/>
  <pageMargins left="0.25" right="0.25" top="0.18" bottom="0.17" header="0.17" footer="0.17"/>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4" name="Check Box 4">
              <controlPr defaultSize="0" autoFill="0" autoLine="0" autoPict="0">
                <anchor moveWithCells="1" sizeWithCells="1">
                  <from>
                    <xdr:col>2</xdr:col>
                    <xdr:colOff>3168650</xdr:colOff>
                    <xdr:row>38</xdr:row>
                    <xdr:rowOff>0</xdr:rowOff>
                  </from>
                  <to>
                    <xdr:col>3</xdr:col>
                    <xdr:colOff>590550</xdr:colOff>
                    <xdr:row>38</xdr:row>
                    <xdr:rowOff>336550</xdr:rowOff>
                  </to>
                </anchor>
              </controlPr>
            </control>
          </mc:Choice>
        </mc:AlternateContent>
        <mc:AlternateContent>
          <mc:Choice Requires="x14">
            <control xmlns:r="http://schemas.openxmlformats.org/officeDocument/2006/relationships"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497df80f8b07708b2cc93230a84a8e7">
  <xsd:schema xmlns:xsd="http://www.w3.org/2001/XMLSchema" xmlns:xs="http://www.w3.org/2001/XMLSchema" xmlns:p="http://schemas.microsoft.com/office/2006/metadata/properties" xmlns:ns2="dc9b7735-1e97-4a24-b7a2-47bf824ab39e" targetNamespace="http://schemas.microsoft.com/office/2006/metadata/properties" ma:root="true" ma:fieldsID="13db022337b9084107d4abf624d3373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58</ProjectId>
    <ReportingPeriod xmlns="dc9b7735-1e97-4a24-b7a2-47bf824ab39e" xsi:nil="true"/>
    <WBDocsDocURL xmlns="dc9b7735-1e97-4a24-b7a2-47bf824ab39e">http://wbdocsservices.worldbank.org/services?I4_SERVICE=VC&amp;I4_KEY=TF069013&amp;I4_DOCID=090224b087ed5bc4</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137144F-69E6-451A-A7EC-BDFCB7E436A2}"/>
</file>

<file path=customXml/itemProps2.xml><?xml version="1.0" encoding="utf-8"?>
<ds:datastoreItem xmlns:ds="http://schemas.openxmlformats.org/officeDocument/2006/customXml" ds:itemID="{FB129A77-3E61-48B0-8163-D4957C318A83}"/>
</file>

<file path=customXml/itemProps3.xml><?xml version="1.0" encoding="utf-8"?>
<ds:datastoreItem xmlns:ds="http://schemas.openxmlformats.org/officeDocument/2006/customXml" ds:itemID="{428FFB36-0AE9-4145-989A-CB331E1B300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2019-07-02T21:11:44Z</cp:lastPrinted>
  <dcterms:created xsi:type="dcterms:W3CDTF">2010-11-30T14:15:01Z</dcterms:created>
  <dcterms:modified xsi:type="dcterms:W3CDTF">2020-10-19T17:24:28Z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